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840"/>
  </bookViews>
  <sheets>
    <sheet name="2.9" sheetId="1" r:id="rId1"/>
    <sheet name="2.9 01" sheetId="2" r:id="rId2"/>
  </sheets>
  <externalReferences>
    <externalReference r:id="rId3"/>
  </externalReferences>
  <definedNames>
    <definedName name="_xlnm.Print_Area" localSheetId="0">'2.9'!$A$1:$BL$15</definedName>
    <definedName name="_xlnm.Print_Area" localSheetId="1">'2.9 01'!$A$1:$D$21</definedName>
    <definedName name="_xlnm.Print_Titles" localSheetId="0">'2.9'!$A:$B,'2.9'!$2:$4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4" i="1" l="1"/>
  <c r="X14" i="1"/>
  <c r="Z14" i="1"/>
  <c r="D7" i="2" l="1"/>
  <c r="C7" i="2"/>
  <c r="BL15" i="1"/>
  <c r="BJ15" i="1"/>
  <c r="BH15" i="1"/>
  <c r="BF15" i="1"/>
  <c r="BD15" i="1"/>
  <c r="BB15" i="1"/>
  <c r="AZ15" i="1"/>
  <c r="AX15" i="1"/>
  <c r="AV15" i="1"/>
  <c r="AT15" i="1"/>
  <c r="AR15" i="1"/>
  <c r="AP15" i="1"/>
  <c r="AN15" i="1"/>
  <c r="AL15" i="1"/>
  <c r="AJ15" i="1"/>
  <c r="AH15" i="1"/>
  <c r="AF15" i="1"/>
  <c r="AD15" i="1"/>
  <c r="AB15" i="1"/>
  <c r="Z15" i="1"/>
  <c r="X15" i="1"/>
  <c r="V15" i="1"/>
  <c r="T15" i="1"/>
  <c r="R15" i="1"/>
  <c r="P15" i="1"/>
  <c r="N15" i="1"/>
  <c r="L15" i="1"/>
  <c r="J15" i="1"/>
  <c r="H15" i="1"/>
  <c r="F15" i="1"/>
  <c r="C15" i="1"/>
  <c r="BL14" i="1"/>
  <c r="BJ14" i="1"/>
  <c r="BH14" i="1"/>
  <c r="BF14" i="1"/>
  <c r="BD14" i="1"/>
  <c r="BB14" i="1"/>
  <c r="AZ14" i="1"/>
  <c r="AX14" i="1"/>
  <c r="AV14" i="1"/>
  <c r="AT14" i="1"/>
  <c r="AR14" i="1"/>
  <c r="AP14" i="1"/>
  <c r="AN14" i="1"/>
  <c r="AL14" i="1"/>
  <c r="AJ14" i="1"/>
  <c r="AH14" i="1"/>
  <c r="AF14" i="1"/>
  <c r="AD14" i="1"/>
  <c r="AB14" i="1"/>
  <c r="T14" i="1"/>
  <c r="R14" i="1"/>
  <c r="P14" i="1"/>
  <c r="N14" i="1"/>
  <c r="L14" i="1"/>
  <c r="J14" i="1"/>
  <c r="H14" i="1"/>
  <c r="F14" i="1"/>
  <c r="C14" i="1"/>
  <c r="BL13" i="1"/>
  <c r="BJ13" i="1"/>
  <c r="BH13" i="1"/>
  <c r="BF13" i="1"/>
  <c r="BD13" i="1"/>
  <c r="BB13" i="1"/>
  <c r="AZ13" i="1"/>
  <c r="AZ9" i="1" s="1"/>
  <c r="AX13" i="1"/>
  <c r="AV13" i="1"/>
  <c r="AT13" i="1"/>
  <c r="AR13" i="1"/>
  <c r="AP13" i="1"/>
  <c r="AN13" i="1"/>
  <c r="AL13" i="1"/>
  <c r="AJ13" i="1"/>
  <c r="AJ9" i="1" s="1"/>
  <c r="AH13" i="1"/>
  <c r="AF13" i="1"/>
  <c r="AD13" i="1"/>
  <c r="AB13" i="1"/>
  <c r="AB9" i="1" s="1"/>
  <c r="Z13" i="1"/>
  <c r="X13" i="1"/>
  <c r="V13" i="1"/>
  <c r="T13" i="1"/>
  <c r="T9" i="1" s="1"/>
  <c r="T8" i="1" s="1"/>
  <c r="R13" i="1"/>
  <c r="P13" i="1"/>
  <c r="N13" i="1"/>
  <c r="L13" i="1"/>
  <c r="L9" i="1" s="1"/>
  <c r="J13" i="1"/>
  <c r="H13" i="1"/>
  <c r="F13" i="1"/>
  <c r="C13" i="1"/>
  <c r="BL12" i="1"/>
  <c r="BJ12" i="1"/>
  <c r="BH12" i="1"/>
  <c r="BF12" i="1"/>
  <c r="BD12" i="1"/>
  <c r="BB12" i="1"/>
  <c r="AZ12" i="1"/>
  <c r="AX12" i="1"/>
  <c r="AV12" i="1"/>
  <c r="AT12" i="1"/>
  <c r="AR12" i="1"/>
  <c r="AP12" i="1"/>
  <c r="AP9" i="1" s="1"/>
  <c r="AP8" i="1" s="1"/>
  <c r="AN12" i="1"/>
  <c r="AL12" i="1"/>
  <c r="AJ12" i="1"/>
  <c r="AH12" i="1"/>
  <c r="AF12" i="1"/>
  <c r="AD12" i="1"/>
  <c r="AB12" i="1"/>
  <c r="Z12" i="1"/>
  <c r="X12" i="1"/>
  <c r="V12" i="1"/>
  <c r="T12" i="1"/>
  <c r="R12" i="1"/>
  <c r="P12" i="1"/>
  <c r="N12" i="1"/>
  <c r="L12" i="1"/>
  <c r="J12" i="1"/>
  <c r="H12" i="1"/>
  <c r="F12" i="1"/>
  <c r="C12" i="1"/>
  <c r="BL11" i="1"/>
  <c r="BJ11" i="1"/>
  <c r="BH11" i="1"/>
  <c r="BH9" i="1" s="1"/>
  <c r="BH8" i="1" s="1"/>
  <c r="BF11" i="1"/>
  <c r="BD11" i="1"/>
  <c r="BB11" i="1"/>
  <c r="AZ11" i="1"/>
  <c r="AX11" i="1"/>
  <c r="AV11" i="1"/>
  <c r="AT11" i="1"/>
  <c r="AR11" i="1"/>
  <c r="AP11" i="1"/>
  <c r="AN11" i="1"/>
  <c r="AL11" i="1"/>
  <c r="AJ11" i="1"/>
  <c r="AH11" i="1"/>
  <c r="AF11" i="1"/>
  <c r="AF9" i="1" s="1"/>
  <c r="AD11" i="1"/>
  <c r="AB11" i="1"/>
  <c r="Z11" i="1"/>
  <c r="X11" i="1"/>
  <c r="V11" i="1"/>
  <c r="T11" i="1"/>
  <c r="R11" i="1"/>
  <c r="P11" i="1"/>
  <c r="N11" i="1"/>
  <c r="L11" i="1"/>
  <c r="J11" i="1"/>
  <c r="H11" i="1"/>
  <c r="F11" i="1"/>
  <c r="C11" i="1"/>
  <c r="BL10" i="1"/>
  <c r="BJ10" i="1"/>
  <c r="BJ9" i="1" s="1"/>
  <c r="BJ8" i="1" s="1"/>
  <c r="BH10" i="1"/>
  <c r="BF10" i="1"/>
  <c r="BD10" i="1"/>
  <c r="BB10" i="1"/>
  <c r="BB9" i="1" s="1"/>
  <c r="AZ10" i="1"/>
  <c r="AX10" i="1"/>
  <c r="AV10" i="1"/>
  <c r="AT10" i="1"/>
  <c r="AT9" i="1" s="1"/>
  <c r="AR10" i="1"/>
  <c r="AP10" i="1"/>
  <c r="AN10" i="1"/>
  <c r="AL10" i="1"/>
  <c r="AL9" i="1" s="1"/>
  <c r="AJ10" i="1"/>
  <c r="AH10" i="1"/>
  <c r="AF10" i="1"/>
  <c r="AD10" i="1"/>
  <c r="AD9" i="1" s="1"/>
  <c r="AB10" i="1"/>
  <c r="Z10" i="1"/>
  <c r="X10" i="1"/>
  <c r="V10" i="1"/>
  <c r="V9" i="1" s="1"/>
  <c r="V8" i="1" s="1"/>
  <c r="T10" i="1"/>
  <c r="R10" i="1"/>
  <c r="P10" i="1"/>
  <c r="N10" i="1"/>
  <c r="N9" i="1" s="1"/>
  <c r="L10" i="1"/>
  <c r="J10" i="1"/>
  <c r="J9" i="1" s="1"/>
  <c r="H10" i="1"/>
  <c r="F10" i="1"/>
  <c r="F9" i="1" s="1"/>
  <c r="C10" i="1"/>
  <c r="BK9" i="1"/>
  <c r="BK8" i="1" s="1"/>
  <c r="BI9" i="1"/>
  <c r="BG9" i="1"/>
  <c r="BG8" i="1" s="1"/>
  <c r="BE9" i="1"/>
  <c r="BE8" i="1" s="1"/>
  <c r="BC9" i="1"/>
  <c r="BC8" i="1" s="1"/>
  <c r="BA9" i="1"/>
  <c r="AY9" i="1"/>
  <c r="AY8" i="1" s="1"/>
  <c r="AW9" i="1"/>
  <c r="AW8" i="1" s="1"/>
  <c r="AU9" i="1"/>
  <c r="AS9" i="1"/>
  <c r="AS8" i="1" s="1"/>
  <c r="AR9" i="1"/>
  <c r="AQ9" i="1"/>
  <c r="AQ8" i="1" s="1"/>
  <c r="AO9" i="1"/>
  <c r="AO8" i="1" s="1"/>
  <c r="AM9" i="1"/>
  <c r="AM8" i="1" s="1"/>
  <c r="AK9" i="1"/>
  <c r="AI9" i="1"/>
  <c r="AI8" i="1" s="1"/>
  <c r="AG9" i="1"/>
  <c r="AG8" i="1" s="1"/>
  <c r="AE9" i="1"/>
  <c r="AE8" i="1" s="1"/>
  <c r="AC9" i="1"/>
  <c r="AC8" i="1" s="1"/>
  <c r="AA9" i="1"/>
  <c r="AA8" i="1" s="1"/>
  <c r="Y9" i="1"/>
  <c r="Y8" i="1" s="1"/>
  <c r="X9" i="1"/>
  <c r="W9" i="1"/>
  <c r="W8" i="1" s="1"/>
  <c r="U9" i="1"/>
  <c r="S9" i="1"/>
  <c r="S8" i="1" s="1"/>
  <c r="Q9" i="1"/>
  <c r="Q8" i="1" s="1"/>
  <c r="O9" i="1"/>
  <c r="M9" i="1"/>
  <c r="M8" i="1" s="1"/>
  <c r="K9" i="1"/>
  <c r="K8" i="1" s="1"/>
  <c r="I9" i="1"/>
  <c r="I8" i="1" s="1"/>
  <c r="G9" i="1"/>
  <c r="E9" i="1"/>
  <c r="E8" i="1" s="1"/>
  <c r="BI8" i="1"/>
  <c r="BA8" i="1"/>
  <c r="AU8" i="1"/>
  <c r="AK8" i="1"/>
  <c r="U8" i="1"/>
  <c r="O8" i="1"/>
  <c r="G8" i="1"/>
  <c r="C5" i="1"/>
  <c r="H9" i="1" l="1"/>
  <c r="H8" i="1" s="1"/>
  <c r="P9" i="1"/>
  <c r="P8" i="1" s="1"/>
  <c r="AN9" i="1"/>
  <c r="AN8" i="1" s="1"/>
  <c r="AV9" i="1"/>
  <c r="BD9" i="1"/>
  <c r="BD8" i="1" s="1"/>
  <c r="BL9" i="1"/>
  <c r="BL8" i="1" s="1"/>
  <c r="D13" i="1"/>
  <c r="Z9" i="1"/>
  <c r="Z8" i="1" s="1"/>
  <c r="AH9" i="1"/>
  <c r="AH8" i="1" s="1"/>
  <c r="BF9" i="1"/>
  <c r="R9" i="1"/>
  <c r="R8" i="1" s="1"/>
  <c r="AX9" i="1"/>
  <c r="AX8" i="1" s="1"/>
  <c r="BB8" i="1"/>
  <c r="D12" i="1"/>
  <c r="D11" i="1"/>
  <c r="AB8" i="1"/>
  <c r="N8" i="1"/>
  <c r="AD8" i="1"/>
  <c r="X8" i="1"/>
  <c r="BF8" i="1"/>
  <c r="J8" i="1"/>
  <c r="L8" i="1"/>
  <c r="AJ8" i="1"/>
  <c r="AR8" i="1"/>
  <c r="AZ8" i="1"/>
  <c r="AV8" i="1"/>
  <c r="AT8" i="1"/>
  <c r="AL8" i="1"/>
  <c r="AF8" i="1"/>
  <c r="D15" i="1"/>
  <c r="D14" i="1"/>
  <c r="C8" i="1"/>
  <c r="F8" i="1"/>
  <c r="D9" i="1"/>
  <c r="D10" i="1"/>
  <c r="C9" i="1"/>
  <c r="D8" i="1" l="1"/>
</calcChain>
</file>

<file path=xl/sharedStrings.xml><?xml version="1.0" encoding="utf-8"?>
<sst xmlns="http://schemas.openxmlformats.org/spreadsheetml/2006/main" count="135" uniqueCount="73">
  <si>
    <t>Phụ lục</t>
  </si>
  <si>
    <t xml:space="preserve">    </t>
  </si>
  <si>
    <t>Kinh phí tặng quà tới các đối tượng chính sách, cơ sở cách mạng</t>
  </si>
  <si>
    <t xml:space="preserve">     </t>
  </si>
  <si>
    <t xml:space="preserve"> nhân dịp kỷ niệm ngày 02/9/2024</t>
  </si>
  <si>
    <t>TT</t>
  </si>
  <si>
    <t>Loại đối tượng</t>
  </si>
  <si>
    <t>Tổng số</t>
  </si>
  <si>
    <t>Đống Đa</t>
  </si>
  <si>
    <t>Ba Đình</t>
  </si>
  <si>
    <t>Hai Bà Trưng</t>
  </si>
  <si>
    <t>Hoàn Kiếm</t>
  </si>
  <si>
    <t>Nam Từ Liêm</t>
  </si>
  <si>
    <t>Bắc Từ Liêm</t>
  </si>
  <si>
    <t>Thanh Trì</t>
  </si>
  <si>
    <t>Gia Lâm</t>
  </si>
  <si>
    <t>Đông Anh</t>
  </si>
  <si>
    <t>Sóc Sơn</t>
  </si>
  <si>
    <t>Tây Hồ</t>
  </si>
  <si>
    <t>Thanh Xuân</t>
  </si>
  <si>
    <t>Cầu Giấy</t>
  </si>
  <si>
    <t>Hoàng Mai</t>
  </si>
  <si>
    <t>Long Biên</t>
  </si>
  <si>
    <t>Sơn Tây</t>
  </si>
  <si>
    <t>Ba Vì</t>
  </si>
  <si>
    <t>Ứng Hòa</t>
  </si>
  <si>
    <t>Quốc Oai</t>
  </si>
  <si>
    <t>Thanh Oai</t>
  </si>
  <si>
    <t>Mỹ Đức</t>
  </si>
  <si>
    <t>Thường Tín</t>
  </si>
  <si>
    <t>Đan Phượng</t>
  </si>
  <si>
    <t>Hoài Đức</t>
  </si>
  <si>
    <t>Hà Đông</t>
  </si>
  <si>
    <t>Chương Mỹ</t>
  </si>
  <si>
    <t>Phú Xuyên</t>
  </si>
  <si>
    <t>Phúc Thọ</t>
  </si>
  <si>
    <t>Thạch Thất</t>
  </si>
  <si>
    <t>Mê Linh</t>
  </si>
  <si>
    <t>Người</t>
  </si>
  <si>
    <t>Kinh phí (1.000đ)</t>
  </si>
  <si>
    <t>Tổng cộng</t>
  </si>
  <si>
    <t>I</t>
  </si>
  <si>
    <t>Tặng quà tới đối tượng chính sách 
(Mức 2.000.000 đồng/người)</t>
  </si>
  <si>
    <t>- Người hoạt động cách mạng trước ngày  01/01/1945 (Lão thành cách mạng)</t>
  </si>
  <si>
    <t>- Người hoạt động cách mạng từ 01/01/1945 đến ngày khởi nghĩa tháng 8 năm 1945 (Tiền khởi nghĩa)</t>
  </si>
  <si>
    <t>- Người hoạt động cách mạng, hoặc hoạt động kháng chiến bị địch bắt, tù đày</t>
  </si>
  <si>
    <t>- Người có công giúp đỡ cách mạng được tặng kỷ niệm chương "Tổ quốc ghi công" hoặc Bằng " Có công với nước"; Người trong gia đình được tặng kỷ niệm chương "Tổ quốc ghi công" hoặc Bằng " Có công với nước" (nếu người đứng tên trong kỷ niệm chương  "Tổ quốc ghi công" hoặc Bằng " Có công với nước"đã mất thì vợ, chồng hoặc con được nhận)</t>
  </si>
  <si>
    <t>II</t>
  </si>
  <si>
    <t xml:space="preserve">Tặng quà tới các cơ sở cách mạng (Mức 16.000.000 đồng/đơn vị) </t>
  </si>
  <si>
    <t>III</t>
  </si>
  <si>
    <t>Phụ lục 01</t>
  </si>
  <si>
    <t>DANH SÁCH THĂM TẶNG QUÀ CÁC CƠ SỞ CÁCH MẠNG</t>
  </si>
  <si>
    <t xml:space="preserve"> NHÂN DỊP QUỐC KHÁNH 02/9/2024</t>
  </si>
  <si>
    <t>Đơn vị tính : nghìn đồng</t>
  </si>
  <si>
    <t>Nội dung</t>
  </si>
  <si>
    <t>Số lượng
(cơ sở)</t>
  </si>
  <si>
    <t>Mức chi</t>
  </si>
  <si>
    <t>Quận Hà Đông</t>
  </si>
  <si>
    <t>Cơ sở cách mạng phường Vạn Phúc, quận Hà Đông</t>
  </si>
  <si>
    <t>Huyện Gia Lâm</t>
  </si>
  <si>
    <t>Cơ sở cách mạng Trung Màu, huyện Gia Lâm</t>
  </si>
  <si>
    <t>Huyện Quốc Oai</t>
  </si>
  <si>
    <t>Cơ sở cách mạng xã Sài Sơn, huyện Quốc Oai</t>
  </si>
  <si>
    <t>Huyện Chương Mỹ</t>
  </si>
  <si>
    <t>Cơ sở cách mạng làng Tân Tiến,xã Tân Tiến, huyện Chương Mỹ</t>
  </si>
  <si>
    <t>Huyện Phúc Thọ</t>
  </si>
  <si>
    <t xml:space="preserve"> </t>
  </si>
  <si>
    <t>Cơ sở cách mạng làng Thuần Mỹ, Trạch Mỹ Lộc, Phúc Thọ</t>
  </si>
  <si>
    <t>Huyện Đông Anh</t>
  </si>
  <si>
    <t>Cơ sở cách mạng thôn Võng La, xã Võng La, huyện Đông Anh</t>
  </si>
  <si>
    <t>Huyện Ứng Hòa</t>
  </si>
  <si>
    <t>Cơ sở cách mạng Xã Trầm Lộng, huyện Ứng Hòa</t>
  </si>
  <si>
    <t>Tặng quà  tới  cá nhân tiêu biểu (Mức 6.000.000 đồng/suất)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</si>
</sst>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###\ ###\ ###"/>
    <numFmt numFmtId="166" formatCode="_-* #,##0\ _₫_-;\-* #,##0\ _₫_-;_-* &quot;-&quot;??\ _₫_-;_-@_-"/>
    <numFmt numFmtId="167" formatCode="_-* #,##0\ _€_-;\-* #,##0\ _€_-;_-* &quot;-&quot;??\ _€_-;_-@_-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i/>
      <sz val="13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name val=".VnTime"/>
      <family val="2"/>
    </font>
    <font>
      <sz val="7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2" applyFont="1" applyAlignment="1">
      <alignment horizontal="center" vertical="center"/>
    </xf>
    <xf numFmtId="0" fontId="2" fillId="0" borderId="0" xfId="2" applyFont="1"/>
    <xf numFmtId="164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/>
    <xf numFmtId="164" fontId="2" fillId="0" borderId="0" xfId="1" applyNumberFormat="1" applyFont="1" applyFill="1" applyBorder="1"/>
    <xf numFmtId="0" fontId="3" fillId="0" borderId="0" xfId="2" applyFont="1" applyAlignment="1">
      <alignment horizontal="center" vertical="center"/>
    </xf>
    <xf numFmtId="0" fontId="3" fillId="0" borderId="0" xfId="2" applyFont="1"/>
    <xf numFmtId="164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/>
    <xf numFmtId="164" fontId="4" fillId="0" borderId="0" xfId="1" applyNumberFormat="1" applyFont="1" applyFill="1" applyAlignment="1"/>
    <xf numFmtId="164" fontId="4" fillId="0" borderId="0" xfId="1" applyNumberFormat="1" applyFont="1" applyFill="1" applyBorder="1" applyAlignment="1">
      <alignment horizontal="center"/>
    </xf>
    <xf numFmtId="0" fontId="5" fillId="0" borderId="0" xfId="2" applyFont="1"/>
    <xf numFmtId="164" fontId="5" fillId="0" borderId="0" xfId="1" applyNumberFormat="1" applyFont="1" applyFill="1" applyAlignment="1"/>
    <xf numFmtId="164" fontId="5" fillId="0" borderId="0" xfId="1" applyNumberFormat="1" applyFont="1" applyFill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7" fillId="0" borderId="0" xfId="2" applyFont="1"/>
    <xf numFmtId="164" fontId="7" fillId="0" borderId="0" xfId="1" applyNumberFormat="1" applyFont="1" applyFill="1" applyBorder="1" applyAlignment="1"/>
    <xf numFmtId="164" fontId="7" fillId="0" borderId="0" xfId="1" applyNumberFormat="1" applyFont="1" applyFill="1" applyBorder="1" applyAlignment="1">
      <alignment horizontal="center"/>
    </xf>
    <xf numFmtId="0" fontId="6" fillId="0" borderId="0" xfId="2" applyFont="1"/>
    <xf numFmtId="0" fontId="8" fillId="0" borderId="0" xfId="2" applyFont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vertical="center"/>
    </xf>
    <xf numFmtId="0" fontId="3" fillId="0" borderId="0" xfId="2" applyFont="1" applyAlignment="1">
      <alignment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10" fillId="0" borderId="0" xfId="0" applyFont="1"/>
    <xf numFmtId="164" fontId="12" fillId="0" borderId="2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10" fillId="0" borderId="3" xfId="1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164" fontId="10" fillId="0" borderId="4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right" vertical="center"/>
    </xf>
    <xf numFmtId="164" fontId="12" fillId="0" borderId="4" xfId="1" applyNumberFormat="1" applyFont="1" applyFill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/>
    </xf>
    <xf numFmtId="165" fontId="12" fillId="0" borderId="4" xfId="0" applyNumberFormat="1" applyFont="1" applyBorder="1" applyAlignment="1">
      <alignment horizontal="right" vertical="center"/>
    </xf>
    <xf numFmtId="166" fontId="12" fillId="0" borderId="4" xfId="1" applyNumberFormat="1" applyFont="1" applyFill="1" applyBorder="1" applyAlignment="1">
      <alignment horizontal="right" vertical="center"/>
    </xf>
    <xf numFmtId="164" fontId="12" fillId="0" borderId="4" xfId="1" applyNumberFormat="1" applyFont="1" applyFill="1" applyBorder="1" applyAlignment="1">
      <alignment horizontal="right" vertical="center" wrapText="1"/>
    </xf>
    <xf numFmtId="164" fontId="12" fillId="0" borderId="0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2" fillId="0" borderId="4" xfId="0" quotePrefix="1" applyFont="1" applyBorder="1" applyAlignment="1">
      <alignment horizontal="left" vertical="center" wrapText="1"/>
    </xf>
    <xf numFmtId="0" fontId="10" fillId="0" borderId="4" xfId="0" quotePrefix="1" applyFont="1" applyBorder="1" applyAlignment="1">
      <alignment horizontal="left" vertical="center" wrapText="1"/>
    </xf>
    <xf numFmtId="164" fontId="10" fillId="0" borderId="4" xfId="1" applyNumberFormat="1" applyFont="1" applyFill="1" applyBorder="1" applyAlignment="1">
      <alignment vertical="center"/>
    </xf>
    <xf numFmtId="164" fontId="10" fillId="0" borderId="4" xfId="1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164" fontId="10" fillId="0" borderId="8" xfId="1" applyNumberFormat="1" applyFont="1" applyFill="1" applyBorder="1" applyAlignment="1">
      <alignment horizontal="center" vertical="center"/>
    </xf>
    <xf numFmtId="164" fontId="10" fillId="0" borderId="8" xfId="1" applyNumberFormat="1" applyFont="1" applyFill="1" applyBorder="1" applyAlignment="1">
      <alignment vertical="center"/>
    </xf>
    <xf numFmtId="164" fontId="10" fillId="0" borderId="8" xfId="1" applyNumberFormat="1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 wrapText="1"/>
    </xf>
    <xf numFmtId="164" fontId="10" fillId="0" borderId="0" xfId="1" applyNumberFormat="1" applyFont="1" applyFill="1" applyBorder="1"/>
    <xf numFmtId="164" fontId="15" fillId="0" borderId="0" xfId="1" applyNumberFormat="1" applyFont="1" applyFill="1" applyAlignment="1">
      <alignment horizontal="center" vertical="center"/>
    </xf>
    <xf numFmtId="164" fontId="16" fillId="0" borderId="0" xfId="1" applyNumberFormat="1" applyFont="1" applyFill="1" applyAlignment="1">
      <alignment horizontal="center" vertical="center"/>
    </xf>
    <xf numFmtId="167" fontId="12" fillId="0" borderId="0" xfId="1" applyNumberFormat="1" applyFont="1" applyAlignment="1">
      <alignment horizontal="center" vertical="center"/>
    </xf>
    <xf numFmtId="167" fontId="12" fillId="0" borderId="0" xfId="1" applyNumberFormat="1" applyFont="1" applyAlignment="1">
      <alignment horizontal="left" vertical="center"/>
    </xf>
    <xf numFmtId="167" fontId="12" fillId="0" borderId="0" xfId="1" applyNumberFormat="1" applyFont="1" applyAlignment="1">
      <alignment vertical="center"/>
    </xf>
    <xf numFmtId="167" fontId="17" fillId="0" borderId="0" xfId="1" applyNumberFormat="1" applyFont="1" applyAlignment="1">
      <alignment horizontal="right" vertical="center"/>
    </xf>
    <xf numFmtId="167" fontId="17" fillId="0" borderId="1" xfId="1" applyNumberFormat="1" applyFont="1" applyBorder="1" applyAlignment="1">
      <alignment horizontal="center" vertical="center"/>
    </xf>
    <xf numFmtId="167" fontId="17" fillId="0" borderId="1" xfId="1" applyNumberFormat="1" applyFont="1" applyBorder="1" applyAlignment="1">
      <alignment horizontal="left" vertical="center"/>
    </xf>
    <xf numFmtId="167" fontId="12" fillId="0" borderId="0" xfId="1" applyNumberFormat="1" applyFont="1" applyBorder="1" applyAlignment="1">
      <alignment vertical="center"/>
    </xf>
    <xf numFmtId="167" fontId="17" fillId="0" borderId="2" xfId="1" applyNumberFormat="1" applyFont="1" applyBorder="1" applyAlignment="1">
      <alignment horizontal="center" vertical="center"/>
    </xf>
    <xf numFmtId="167" fontId="17" fillId="0" borderId="2" xfId="1" applyNumberFormat="1" applyFont="1" applyBorder="1" applyAlignment="1">
      <alignment horizontal="center" vertical="center" wrapText="1"/>
    </xf>
    <xf numFmtId="167" fontId="10" fillId="0" borderId="0" xfId="1" applyNumberFormat="1" applyFont="1" applyAlignment="1">
      <alignment vertical="center"/>
    </xf>
    <xf numFmtId="167" fontId="17" fillId="0" borderId="9" xfId="1" applyNumberFormat="1" applyFont="1" applyBorder="1" applyAlignment="1">
      <alignment horizontal="center" vertical="center"/>
    </xf>
    <xf numFmtId="167" fontId="17" fillId="0" borderId="9" xfId="1" applyNumberFormat="1" applyFont="1" applyBorder="1" applyAlignment="1">
      <alignment vertical="center"/>
    </xf>
    <xf numFmtId="167" fontId="17" fillId="0" borderId="4" xfId="1" applyNumberFormat="1" applyFont="1" applyBorder="1" applyAlignment="1">
      <alignment horizontal="center" vertical="center"/>
    </xf>
    <xf numFmtId="167" fontId="17" fillId="0" borderId="4" xfId="1" applyNumberFormat="1" applyFont="1" applyBorder="1" applyAlignment="1">
      <alignment horizontal="left" vertical="center"/>
    </xf>
    <xf numFmtId="167" fontId="17" fillId="0" borderId="4" xfId="1" applyNumberFormat="1" applyFont="1" applyBorder="1" applyAlignment="1">
      <alignment vertical="center"/>
    </xf>
    <xf numFmtId="167" fontId="6" fillId="0" borderId="4" xfId="1" applyNumberFormat="1" applyFont="1" applyBorder="1" applyAlignment="1">
      <alignment horizontal="left" vertical="center"/>
    </xf>
    <xf numFmtId="167" fontId="6" fillId="0" borderId="4" xfId="1" applyNumberFormat="1" applyFont="1" applyBorder="1" applyAlignment="1">
      <alignment horizontal="center" vertical="center"/>
    </xf>
    <xf numFmtId="167" fontId="6" fillId="0" borderId="4" xfId="1" applyNumberFormat="1" applyFont="1" applyBorder="1" applyAlignment="1">
      <alignment vertical="center"/>
    </xf>
    <xf numFmtId="164" fontId="17" fillId="0" borderId="4" xfId="1" applyNumberFormat="1" applyFont="1" applyBorder="1" applyAlignment="1">
      <alignment horizontal="left" vertical="center"/>
    </xf>
    <xf numFmtId="164" fontId="6" fillId="0" borderId="4" xfId="1" applyNumberFormat="1" applyFont="1" applyBorder="1" applyAlignment="1">
      <alignment horizontal="left" vertical="center"/>
    </xf>
    <xf numFmtId="167" fontId="6" fillId="0" borderId="8" xfId="1" applyNumberFormat="1" applyFont="1" applyBorder="1" applyAlignment="1">
      <alignment horizontal="center" vertical="center"/>
    </xf>
    <xf numFmtId="167" fontId="6" fillId="0" borderId="8" xfId="1" applyNumberFormat="1" applyFont="1" applyBorder="1" applyAlignment="1">
      <alignment horizontal="left" vertical="center"/>
    </xf>
    <xf numFmtId="167" fontId="6" fillId="0" borderId="8" xfId="1" applyNumberFormat="1" applyFont="1" applyBorder="1" applyAlignment="1">
      <alignment vertical="center"/>
    </xf>
    <xf numFmtId="167" fontId="17" fillId="0" borderId="8" xfId="1" applyNumberFormat="1" applyFont="1" applyBorder="1" applyAlignment="1">
      <alignment vertical="center"/>
    </xf>
    <xf numFmtId="167" fontId="6" fillId="0" borderId="0" xfId="1" applyNumberFormat="1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7" fontId="17" fillId="0" borderId="0" xfId="1" applyNumberFormat="1" applyFont="1" applyAlignment="1">
      <alignment horizontal="center" vertical="center"/>
    </xf>
    <xf numFmtId="167" fontId="7" fillId="0" borderId="0" xfId="1" applyNumberFormat="1" applyFont="1" applyBorder="1" applyAlignment="1">
      <alignment horizontal="center" vertical="center"/>
    </xf>
    <xf numFmtId="167" fontId="6" fillId="0" borderId="0" xfId="1" applyNumberFormat="1" applyFont="1" applyBorder="1" applyAlignment="1">
      <alignment horizontal="center" vertical="center"/>
    </xf>
    <xf numFmtId="167" fontId="18" fillId="0" borderId="1" xfId="1" applyNumberFormat="1" applyFont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7893;%20E%20c&#417;%20quan\Nam\Nam%202023\K&#7871;%20ho&#7841;ch%202024\Qu&#7853;n%20huy&#7879;n\BIE&#770;&#777;U%20TH%20%20Qua&#768;%202024%20TOA&#768;N%20T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bo quan huyen"/>
      <sheetName val="foxz"/>
      <sheetName val="foxz_2"/>
      <sheetName val="foxz_3"/>
      <sheetName val="foxz_4"/>
      <sheetName val="Tong hop"/>
      <sheetName val="Tết mức cũ"/>
      <sheetName val="Sheet2"/>
      <sheetName val="TET 1"/>
      <sheetName val="Tet 1,1"/>
      <sheetName val="tet 02"/>
      <sheetName val="Phan bo đon vị thuộc sở Tết"/>
      <sheetName val="27.7"/>
      <sheetName val="27.7 02"/>
      <sheetName val="2.9"/>
      <sheetName val="2.9 01"/>
      <sheetName val="THq,h, tx quà thiếu nhi"/>
      <sheetName val="Quốc tế thiếu nhi + Tết TThu TE"/>
      <sheetName val="Sheet1"/>
      <sheetName val="phan bo đơn vị thuộc Sở 27.7"/>
      <sheetName val="TC MTP NCC từ trầ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 xml:space="preserve">(Kèm theo Kế hoạch số           /KH-UBND ngày         tháng          năm 2023 của Ủy ban nhân dân thành phố Hà Nội)
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8"/>
  <sheetViews>
    <sheetView tabSelected="1" zoomScaleNormal="100" workbookViewId="0">
      <selection activeCell="X1" sqref="X1:X1048576"/>
    </sheetView>
  </sheetViews>
  <sheetFormatPr defaultColWidth="9.140625" defaultRowHeight="18.75"/>
  <cols>
    <col min="1" max="1" width="4.5703125" style="1" customWidth="1"/>
    <col min="2" max="2" width="31.42578125" style="2" customWidth="1"/>
    <col min="3" max="3" width="7.5703125" style="3" customWidth="1"/>
    <col min="4" max="4" width="9.85546875" style="3" customWidth="1"/>
    <col min="5" max="5" width="6.5703125" style="4" customWidth="1"/>
    <col min="6" max="6" width="8.5703125" style="4" customWidth="1"/>
    <col min="7" max="7" width="6.5703125" style="4" customWidth="1"/>
    <col min="8" max="8" width="8.85546875" style="4" customWidth="1"/>
    <col min="9" max="9" width="6.5703125" style="4" customWidth="1"/>
    <col min="10" max="10" width="8.42578125" style="4" customWidth="1"/>
    <col min="11" max="11" width="6.5703125" style="4" customWidth="1"/>
    <col min="12" max="12" width="8.7109375" style="4" customWidth="1"/>
    <col min="13" max="13" width="6.5703125" style="4" customWidth="1"/>
    <col min="14" max="14" width="8.5703125" style="4" customWidth="1"/>
    <col min="15" max="15" width="6.140625" style="4" customWidth="1"/>
    <col min="16" max="16" width="9" style="4" customWidth="1"/>
    <col min="17" max="17" width="6.140625" style="4" customWidth="1"/>
    <col min="18" max="18" width="9.5703125" style="4" customWidth="1"/>
    <col min="19" max="19" width="6.140625" style="4" customWidth="1"/>
    <col min="20" max="20" width="9.5703125" style="4" customWidth="1"/>
    <col min="21" max="21" width="6.140625" style="4" customWidth="1"/>
    <col min="22" max="22" width="9.5703125" style="4" customWidth="1"/>
    <col min="23" max="23" width="6.140625" style="4" customWidth="1"/>
    <col min="24" max="24" width="8.5703125" style="4" customWidth="1"/>
    <col min="25" max="25" width="6.140625" style="4" customWidth="1"/>
    <col min="26" max="26" width="9.5703125" style="4" customWidth="1"/>
    <col min="27" max="27" width="6.5703125" style="4" customWidth="1"/>
    <col min="28" max="28" width="8.5703125" style="4" customWidth="1"/>
    <col min="29" max="29" width="6.5703125" style="4" customWidth="1"/>
    <col min="30" max="30" width="8.7109375" style="4" customWidth="1"/>
    <col min="31" max="31" width="6.5703125" style="4" customWidth="1"/>
    <col min="32" max="32" width="8.28515625" style="4" customWidth="1"/>
    <col min="33" max="33" width="6.5703125" style="4" customWidth="1"/>
    <col min="34" max="34" width="9.5703125" style="4" customWidth="1"/>
    <col min="35" max="35" width="6.5703125" style="4" customWidth="1"/>
    <col min="36" max="36" width="8.42578125" style="4" customWidth="1"/>
    <col min="37" max="37" width="6.5703125" style="4" customWidth="1"/>
    <col min="38" max="38" width="8.5703125" style="4" customWidth="1"/>
    <col min="39" max="39" width="5.85546875" style="4" customWidth="1"/>
    <col min="40" max="40" width="8.5703125" style="4" bestFit="1" customWidth="1"/>
    <col min="41" max="41" width="5.140625" style="4" customWidth="1"/>
    <col min="42" max="42" width="8.5703125" style="4" bestFit="1" customWidth="1"/>
    <col min="43" max="43" width="5.85546875" style="4" customWidth="1"/>
    <col min="44" max="44" width="8.5703125" style="4" bestFit="1" customWidth="1"/>
    <col min="45" max="45" width="5.85546875" style="4" customWidth="1"/>
    <col min="46" max="46" width="8.5703125" style="4" bestFit="1" customWidth="1"/>
    <col min="47" max="47" width="6.140625" style="4" customWidth="1"/>
    <col min="48" max="48" width="8.5703125" style="4" bestFit="1" customWidth="1"/>
    <col min="49" max="49" width="6" style="4" customWidth="1"/>
    <col min="50" max="50" width="8.5703125" style="4" customWidth="1"/>
    <col min="51" max="51" width="5.85546875" style="4" customWidth="1"/>
    <col min="52" max="52" width="8.5703125" style="4" bestFit="1" customWidth="1"/>
    <col min="53" max="53" width="6.42578125" style="4" customWidth="1"/>
    <col min="54" max="54" width="8.42578125" style="4" customWidth="1"/>
    <col min="55" max="55" width="6.42578125" style="4" customWidth="1"/>
    <col min="56" max="56" width="8.42578125" style="4" customWidth="1"/>
    <col min="57" max="57" width="6.42578125" style="4" customWidth="1"/>
    <col min="58" max="58" width="8.42578125" style="4" customWidth="1"/>
    <col min="59" max="59" width="6.42578125" style="4" customWidth="1"/>
    <col min="60" max="60" width="8.42578125" style="4" customWidth="1"/>
    <col min="61" max="61" width="5.42578125" style="4" customWidth="1"/>
    <col min="62" max="62" width="8.42578125" style="4" customWidth="1"/>
    <col min="63" max="63" width="6.42578125" style="4" customWidth="1"/>
    <col min="64" max="64" width="12.42578125" style="4" customWidth="1"/>
    <col min="65" max="65" width="13.140625" style="5" customWidth="1"/>
    <col min="66" max="66" width="9.42578125" style="2" customWidth="1"/>
    <col min="67" max="16384" width="9.140625" style="2"/>
  </cols>
  <sheetData>
    <row r="1" spans="1:131" ht="9.75" customHeight="1"/>
    <row r="2" spans="1:131" s="7" customFormat="1" ht="15" customHeight="1">
      <c r="A2" s="6"/>
      <c r="C2" s="8"/>
      <c r="D2" s="8"/>
      <c r="E2" s="9"/>
      <c r="F2" s="9"/>
      <c r="G2" s="9"/>
      <c r="H2" s="9"/>
      <c r="I2" s="9"/>
      <c r="J2" s="9"/>
      <c r="K2" s="10"/>
      <c r="L2" s="97" t="s">
        <v>0</v>
      </c>
      <c r="M2" s="97"/>
      <c r="N2" s="97"/>
      <c r="O2" s="9"/>
      <c r="P2" s="9"/>
      <c r="Q2" s="9"/>
      <c r="R2" s="9"/>
      <c r="S2" s="9"/>
      <c r="T2" s="9"/>
      <c r="U2" s="9"/>
      <c r="V2" s="9"/>
      <c r="W2" s="10"/>
      <c r="X2" s="98"/>
      <c r="Y2" s="98"/>
      <c r="Z2" s="98"/>
      <c r="AA2" s="9"/>
      <c r="AB2" s="9"/>
      <c r="AC2" s="9"/>
      <c r="AD2" s="9"/>
      <c r="AE2" s="9"/>
      <c r="AF2" s="9"/>
      <c r="AG2" s="9"/>
      <c r="AH2" s="9"/>
      <c r="AI2" s="10"/>
      <c r="AJ2" s="98"/>
      <c r="AK2" s="98"/>
      <c r="AL2" s="98"/>
      <c r="AM2" s="9"/>
      <c r="AN2" s="9"/>
      <c r="AO2" s="9"/>
      <c r="AP2" s="9"/>
      <c r="AQ2" s="9"/>
      <c r="AR2" s="9"/>
      <c r="AS2" s="9"/>
      <c r="AT2" s="9"/>
      <c r="AU2" s="10"/>
      <c r="AV2" s="98"/>
      <c r="AW2" s="98"/>
      <c r="AX2" s="98"/>
      <c r="AY2" s="9"/>
      <c r="AZ2" s="9"/>
      <c r="BA2" s="9"/>
      <c r="BB2" s="9"/>
      <c r="BC2" s="9"/>
      <c r="BD2" s="9"/>
      <c r="BE2" s="9"/>
      <c r="BF2" s="9"/>
      <c r="BG2" s="9"/>
      <c r="BH2" s="9"/>
      <c r="BI2" s="10"/>
      <c r="BJ2" s="98"/>
      <c r="BK2" s="98"/>
      <c r="BL2" s="98"/>
      <c r="BM2" s="11"/>
    </row>
    <row r="3" spans="1:131" ht="15.75" customHeight="1">
      <c r="B3" s="12" t="s">
        <v>1</v>
      </c>
      <c r="C3" s="100" t="s">
        <v>2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3"/>
      <c r="AZ3" s="13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4"/>
    </row>
    <row r="4" spans="1:131" s="19" customFormat="1" ht="15.75" customHeight="1">
      <c r="A4" s="15"/>
      <c r="B4" s="16" t="s">
        <v>3</v>
      </c>
      <c r="C4" s="99" t="s"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17"/>
      <c r="AZ4" s="17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18"/>
    </row>
    <row r="5" spans="1:131" s="23" customFormat="1" ht="18.75" customHeight="1">
      <c r="A5" s="6"/>
      <c r="B5" s="20"/>
      <c r="C5" s="96">
        <f>'[1]TET 1'!A3:N3</f>
        <v>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2"/>
      <c r="AZ5" s="22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</row>
    <row r="6" spans="1:131" s="25" customFormat="1" ht="27" customHeight="1">
      <c r="A6" s="94" t="s">
        <v>5</v>
      </c>
      <c r="B6" s="94" t="s">
        <v>6</v>
      </c>
      <c r="C6" s="92" t="s">
        <v>7</v>
      </c>
      <c r="D6" s="92"/>
      <c r="E6" s="92" t="s">
        <v>8</v>
      </c>
      <c r="F6" s="92"/>
      <c r="G6" s="92" t="s">
        <v>9</v>
      </c>
      <c r="H6" s="92"/>
      <c r="I6" s="92" t="s">
        <v>10</v>
      </c>
      <c r="J6" s="92"/>
      <c r="K6" s="92" t="s">
        <v>11</v>
      </c>
      <c r="L6" s="92"/>
      <c r="M6" s="92" t="s">
        <v>12</v>
      </c>
      <c r="N6" s="92"/>
      <c r="O6" s="92" t="s">
        <v>13</v>
      </c>
      <c r="P6" s="92"/>
      <c r="Q6" s="92" t="s">
        <v>14</v>
      </c>
      <c r="R6" s="92"/>
      <c r="S6" s="92" t="s">
        <v>15</v>
      </c>
      <c r="T6" s="92"/>
      <c r="U6" s="92" t="s">
        <v>16</v>
      </c>
      <c r="V6" s="92"/>
      <c r="W6" s="92" t="s">
        <v>17</v>
      </c>
      <c r="X6" s="92"/>
      <c r="Y6" s="92" t="s">
        <v>18</v>
      </c>
      <c r="Z6" s="92"/>
      <c r="AA6" s="92" t="s">
        <v>19</v>
      </c>
      <c r="AB6" s="92"/>
      <c r="AC6" s="92" t="s">
        <v>20</v>
      </c>
      <c r="AD6" s="92"/>
      <c r="AE6" s="92" t="s">
        <v>21</v>
      </c>
      <c r="AF6" s="92"/>
      <c r="AG6" s="92" t="s">
        <v>22</v>
      </c>
      <c r="AH6" s="92"/>
      <c r="AI6" s="92" t="s">
        <v>23</v>
      </c>
      <c r="AJ6" s="92"/>
      <c r="AK6" s="92" t="s">
        <v>24</v>
      </c>
      <c r="AL6" s="92"/>
      <c r="AM6" s="92" t="s">
        <v>25</v>
      </c>
      <c r="AN6" s="92"/>
      <c r="AO6" s="92" t="s">
        <v>26</v>
      </c>
      <c r="AP6" s="92"/>
      <c r="AQ6" s="92" t="s">
        <v>27</v>
      </c>
      <c r="AR6" s="92"/>
      <c r="AS6" s="92" t="s">
        <v>28</v>
      </c>
      <c r="AT6" s="92"/>
      <c r="AU6" s="92" t="s">
        <v>29</v>
      </c>
      <c r="AV6" s="92"/>
      <c r="AW6" s="92" t="s">
        <v>30</v>
      </c>
      <c r="AX6" s="92"/>
      <c r="AY6" s="92" t="s">
        <v>31</v>
      </c>
      <c r="AZ6" s="92"/>
      <c r="BA6" s="92" t="s">
        <v>32</v>
      </c>
      <c r="BB6" s="92"/>
      <c r="BC6" s="92" t="s">
        <v>33</v>
      </c>
      <c r="BD6" s="92"/>
      <c r="BE6" s="92" t="s">
        <v>34</v>
      </c>
      <c r="BF6" s="92"/>
      <c r="BG6" s="92" t="s">
        <v>35</v>
      </c>
      <c r="BH6" s="92"/>
      <c r="BI6" s="92" t="s">
        <v>36</v>
      </c>
      <c r="BJ6" s="92"/>
      <c r="BK6" s="92" t="s">
        <v>37</v>
      </c>
      <c r="BL6" s="92"/>
      <c r="BM6" s="24"/>
    </row>
    <row r="7" spans="1:131" s="29" customFormat="1" ht="25.5" customHeight="1">
      <c r="A7" s="94"/>
      <c r="B7" s="95"/>
      <c r="C7" s="26" t="s">
        <v>38</v>
      </c>
      <c r="D7" s="27" t="s">
        <v>39</v>
      </c>
      <c r="E7" s="26" t="s">
        <v>38</v>
      </c>
      <c r="F7" s="27" t="s">
        <v>39</v>
      </c>
      <c r="G7" s="26" t="s">
        <v>38</v>
      </c>
      <c r="H7" s="27" t="s">
        <v>39</v>
      </c>
      <c r="I7" s="26" t="s">
        <v>38</v>
      </c>
      <c r="J7" s="27" t="s">
        <v>39</v>
      </c>
      <c r="K7" s="26" t="s">
        <v>38</v>
      </c>
      <c r="L7" s="27" t="s">
        <v>39</v>
      </c>
      <c r="M7" s="26" t="s">
        <v>38</v>
      </c>
      <c r="N7" s="27" t="s">
        <v>39</v>
      </c>
      <c r="O7" s="26" t="s">
        <v>38</v>
      </c>
      <c r="P7" s="27" t="s">
        <v>39</v>
      </c>
      <c r="Q7" s="26" t="s">
        <v>38</v>
      </c>
      <c r="R7" s="27" t="s">
        <v>39</v>
      </c>
      <c r="S7" s="26" t="s">
        <v>38</v>
      </c>
      <c r="T7" s="27" t="s">
        <v>39</v>
      </c>
      <c r="U7" s="26" t="s">
        <v>38</v>
      </c>
      <c r="V7" s="27" t="s">
        <v>39</v>
      </c>
      <c r="W7" s="26" t="s">
        <v>38</v>
      </c>
      <c r="X7" s="27" t="s">
        <v>39</v>
      </c>
      <c r="Y7" s="26" t="s">
        <v>38</v>
      </c>
      <c r="Z7" s="27" t="s">
        <v>39</v>
      </c>
      <c r="AA7" s="26" t="s">
        <v>38</v>
      </c>
      <c r="AB7" s="27" t="s">
        <v>39</v>
      </c>
      <c r="AC7" s="26" t="s">
        <v>38</v>
      </c>
      <c r="AD7" s="27" t="s">
        <v>39</v>
      </c>
      <c r="AE7" s="26" t="s">
        <v>38</v>
      </c>
      <c r="AF7" s="27" t="s">
        <v>39</v>
      </c>
      <c r="AG7" s="26" t="s">
        <v>38</v>
      </c>
      <c r="AH7" s="27" t="s">
        <v>39</v>
      </c>
      <c r="AI7" s="26" t="s">
        <v>38</v>
      </c>
      <c r="AJ7" s="27" t="s">
        <v>39</v>
      </c>
      <c r="AK7" s="26" t="s">
        <v>38</v>
      </c>
      <c r="AL7" s="27" t="s">
        <v>39</v>
      </c>
      <c r="AM7" s="26" t="s">
        <v>38</v>
      </c>
      <c r="AN7" s="27" t="s">
        <v>39</v>
      </c>
      <c r="AO7" s="26" t="s">
        <v>38</v>
      </c>
      <c r="AP7" s="27" t="s">
        <v>39</v>
      </c>
      <c r="AQ7" s="26" t="s">
        <v>38</v>
      </c>
      <c r="AR7" s="27" t="s">
        <v>39</v>
      </c>
      <c r="AS7" s="26" t="s">
        <v>38</v>
      </c>
      <c r="AT7" s="27" t="s">
        <v>39</v>
      </c>
      <c r="AU7" s="26" t="s">
        <v>38</v>
      </c>
      <c r="AV7" s="27" t="s">
        <v>39</v>
      </c>
      <c r="AW7" s="26" t="s">
        <v>38</v>
      </c>
      <c r="AX7" s="27" t="s">
        <v>39</v>
      </c>
      <c r="AY7" s="26" t="s">
        <v>38</v>
      </c>
      <c r="AZ7" s="27" t="s">
        <v>39</v>
      </c>
      <c r="BA7" s="26" t="s">
        <v>38</v>
      </c>
      <c r="BB7" s="27" t="s">
        <v>39</v>
      </c>
      <c r="BC7" s="26" t="s">
        <v>38</v>
      </c>
      <c r="BD7" s="27" t="s">
        <v>39</v>
      </c>
      <c r="BE7" s="26" t="s">
        <v>38</v>
      </c>
      <c r="BF7" s="27" t="s">
        <v>39</v>
      </c>
      <c r="BG7" s="26" t="s">
        <v>38</v>
      </c>
      <c r="BH7" s="27" t="s">
        <v>39</v>
      </c>
      <c r="BI7" s="26" t="s">
        <v>38</v>
      </c>
      <c r="BJ7" s="27" t="s">
        <v>39</v>
      </c>
      <c r="BK7" s="26" t="s">
        <v>38</v>
      </c>
      <c r="BL7" s="27" t="s">
        <v>39</v>
      </c>
      <c r="BM7" s="28"/>
    </row>
    <row r="8" spans="1:131" s="107" customFormat="1" ht="26.25" customHeight="1">
      <c r="A8" s="106"/>
      <c r="B8" s="106" t="s">
        <v>40</v>
      </c>
      <c r="C8" s="30">
        <f>E8+G8+I8+K8+M8+O8+Q8+S8+U8+W8+Y8+AA8+AC8+AE8+AG8+AI8+AK8+AM8+AO8+AQ8+AS8+AU8+AW8+AY8+BA8+BC8+BE8+BG8+BI8+BK8</f>
        <v>2891</v>
      </c>
      <c r="D8" s="30">
        <f>F8+H8+J8+L8+N8+P8+R8+T8+V8+X8+Z8+AB8+AD8+AF8+AH8+AJ8+AL8+AN8+AP8+AR8+AT8+AV8+AX8+AZ8+BB8+BD8+BF8+BH8+BJ8+BL8</f>
        <v>6120000</v>
      </c>
      <c r="E8" s="30">
        <f t="shared" ref="E8:BK8" si="0">E9+E15+E14</f>
        <v>327</v>
      </c>
      <c r="F8" s="30">
        <f t="shared" si="0"/>
        <v>662000</v>
      </c>
      <c r="G8" s="30">
        <f t="shared" si="0"/>
        <v>146</v>
      </c>
      <c r="H8" s="30">
        <f t="shared" si="0"/>
        <v>300000</v>
      </c>
      <c r="I8" s="30">
        <f t="shared" si="0"/>
        <v>172</v>
      </c>
      <c r="J8" s="30">
        <f t="shared" si="0"/>
        <v>352000</v>
      </c>
      <c r="K8" s="30">
        <f t="shared" si="0"/>
        <v>140</v>
      </c>
      <c r="L8" s="30">
        <f t="shared" si="0"/>
        <v>288000</v>
      </c>
      <c r="M8" s="30">
        <f t="shared" si="0"/>
        <v>29</v>
      </c>
      <c r="N8" s="30">
        <f t="shared" si="0"/>
        <v>66000</v>
      </c>
      <c r="O8" s="30">
        <f t="shared" si="0"/>
        <v>45</v>
      </c>
      <c r="P8" s="30">
        <f t="shared" si="0"/>
        <v>98000</v>
      </c>
      <c r="Q8" s="30">
        <f t="shared" si="0"/>
        <v>41</v>
      </c>
      <c r="R8" s="30">
        <f t="shared" si="0"/>
        <v>90000</v>
      </c>
      <c r="S8" s="30">
        <f t="shared" si="0"/>
        <v>102</v>
      </c>
      <c r="T8" s="30">
        <f t="shared" si="0"/>
        <v>226000</v>
      </c>
      <c r="U8" s="30">
        <f t="shared" si="0"/>
        <v>134</v>
      </c>
      <c r="V8" s="30">
        <f t="shared" si="0"/>
        <v>290000</v>
      </c>
      <c r="W8" s="30">
        <f t="shared" si="0"/>
        <v>139</v>
      </c>
      <c r="X8" s="30">
        <f t="shared" si="0"/>
        <v>286000</v>
      </c>
      <c r="Y8" s="30">
        <f t="shared" si="0"/>
        <v>66</v>
      </c>
      <c r="Z8" s="30">
        <f t="shared" si="0"/>
        <v>140000</v>
      </c>
      <c r="AA8" s="30">
        <f t="shared" si="0"/>
        <v>110</v>
      </c>
      <c r="AB8" s="30">
        <f t="shared" si="0"/>
        <v>228000</v>
      </c>
      <c r="AC8" s="30">
        <f t="shared" si="0"/>
        <v>112</v>
      </c>
      <c r="AD8" s="30">
        <f t="shared" si="0"/>
        <v>232000</v>
      </c>
      <c r="AE8" s="30">
        <f t="shared" si="0"/>
        <v>108</v>
      </c>
      <c r="AF8" s="30">
        <f t="shared" si="0"/>
        <v>224000</v>
      </c>
      <c r="AG8" s="30">
        <f t="shared" si="0"/>
        <v>83</v>
      </c>
      <c r="AH8" s="30">
        <f t="shared" si="0"/>
        <v>174000</v>
      </c>
      <c r="AI8" s="30">
        <f t="shared" si="0"/>
        <v>55</v>
      </c>
      <c r="AJ8" s="30">
        <f t="shared" si="0"/>
        <v>118000</v>
      </c>
      <c r="AK8" s="30">
        <f t="shared" si="0"/>
        <v>154</v>
      </c>
      <c r="AL8" s="30">
        <f t="shared" si="0"/>
        <v>316000</v>
      </c>
      <c r="AM8" s="30">
        <f t="shared" si="0"/>
        <v>70</v>
      </c>
      <c r="AN8" s="30">
        <f t="shared" si="0"/>
        <v>162000</v>
      </c>
      <c r="AO8" s="30">
        <f t="shared" si="0"/>
        <v>63</v>
      </c>
      <c r="AP8" s="30">
        <f t="shared" si="0"/>
        <v>148000</v>
      </c>
      <c r="AQ8" s="30">
        <f t="shared" si="0"/>
        <v>49</v>
      </c>
      <c r="AR8" s="30">
        <f t="shared" si="0"/>
        <v>106000</v>
      </c>
      <c r="AS8" s="30">
        <f t="shared" si="0"/>
        <v>68</v>
      </c>
      <c r="AT8" s="30">
        <f t="shared" si="0"/>
        <v>144000</v>
      </c>
      <c r="AU8" s="30">
        <f t="shared" si="0"/>
        <v>57</v>
      </c>
      <c r="AV8" s="30">
        <f t="shared" si="0"/>
        <v>122000</v>
      </c>
      <c r="AW8" s="30">
        <f t="shared" si="0"/>
        <v>61</v>
      </c>
      <c r="AX8" s="30">
        <f t="shared" si="0"/>
        <v>130000</v>
      </c>
      <c r="AY8" s="30">
        <f t="shared" si="0"/>
        <v>50</v>
      </c>
      <c r="AZ8" s="30">
        <f t="shared" si="0"/>
        <v>108000</v>
      </c>
      <c r="BA8" s="30">
        <f t="shared" si="0"/>
        <v>174</v>
      </c>
      <c r="BB8" s="30">
        <f t="shared" si="0"/>
        <v>370000</v>
      </c>
      <c r="BC8" s="30">
        <f t="shared" si="0"/>
        <v>75</v>
      </c>
      <c r="BD8" s="30">
        <f t="shared" si="0"/>
        <v>172000</v>
      </c>
      <c r="BE8" s="30">
        <f>BE9+BE15+BE14</f>
        <v>64</v>
      </c>
      <c r="BF8" s="30">
        <f t="shared" si="0"/>
        <v>136000</v>
      </c>
      <c r="BG8" s="30">
        <f t="shared" si="0"/>
        <v>64</v>
      </c>
      <c r="BH8" s="30">
        <f t="shared" si="0"/>
        <v>150000</v>
      </c>
      <c r="BI8" s="30">
        <f t="shared" si="0"/>
        <v>52</v>
      </c>
      <c r="BJ8" s="30">
        <f t="shared" si="0"/>
        <v>112000</v>
      </c>
      <c r="BK8" s="30">
        <f t="shared" si="0"/>
        <v>81</v>
      </c>
      <c r="BL8" s="30">
        <f>BL9+BL15+BL14</f>
        <v>170000</v>
      </c>
      <c r="BM8" s="24"/>
    </row>
    <row r="9" spans="1:131" s="34" customFormat="1" ht="30.75" customHeight="1">
      <c r="A9" s="31" t="s">
        <v>41</v>
      </c>
      <c r="B9" s="32" t="s">
        <v>42</v>
      </c>
      <c r="C9" s="30">
        <f>E9+G9+I9+K9+M9+O9+Q9+S9+U9+W9+Y9+AA9+AC9+AE9+AG9+AI9+AK9+AM9+AO9+AQ9+AS9+AU9+AW9+AY9+BA9+BC9+BE9+BG9+BI9+BK9</f>
        <v>2824</v>
      </c>
      <c r="D9" s="30">
        <f t="shared" ref="D9:D15" si="1">F9+H9+J9+L9+N9+P9+R9+T9+V9+X9+Z9+AB9+AD9+AF9+AH9+AJ9+AL9+AN9+AP9+AR9+AT9+AV9+AX9+AZ9+BB9+BD9+BF9+BH9+BJ9+BL9</f>
        <v>5648000</v>
      </c>
      <c r="E9" s="33">
        <f>SUM(E10:E13)</f>
        <v>325</v>
      </c>
      <c r="F9" s="33">
        <f t="shared" ref="F9:BL9" si="2">SUM(F10:F13)</f>
        <v>650000</v>
      </c>
      <c r="G9" s="33">
        <f t="shared" si="2"/>
        <v>144</v>
      </c>
      <c r="H9" s="33">
        <f t="shared" si="2"/>
        <v>288000</v>
      </c>
      <c r="I9" s="33">
        <f t="shared" si="2"/>
        <v>170</v>
      </c>
      <c r="J9" s="33">
        <f t="shared" si="2"/>
        <v>340000</v>
      </c>
      <c r="K9" s="33">
        <f t="shared" si="2"/>
        <v>138</v>
      </c>
      <c r="L9" s="33">
        <f t="shared" si="2"/>
        <v>276000</v>
      </c>
      <c r="M9" s="33">
        <f t="shared" si="2"/>
        <v>27</v>
      </c>
      <c r="N9" s="33">
        <f t="shared" si="2"/>
        <v>54000</v>
      </c>
      <c r="O9" s="33">
        <f t="shared" si="2"/>
        <v>43</v>
      </c>
      <c r="P9" s="33">
        <f t="shared" si="2"/>
        <v>86000</v>
      </c>
      <c r="Q9" s="33">
        <f t="shared" si="2"/>
        <v>39</v>
      </c>
      <c r="R9" s="33">
        <f t="shared" si="2"/>
        <v>78000</v>
      </c>
      <c r="S9" s="33">
        <f t="shared" si="2"/>
        <v>99</v>
      </c>
      <c r="T9" s="33">
        <f t="shared" si="2"/>
        <v>198000</v>
      </c>
      <c r="U9" s="33">
        <f t="shared" si="2"/>
        <v>131</v>
      </c>
      <c r="V9" s="33">
        <f t="shared" si="2"/>
        <v>262000</v>
      </c>
      <c r="W9" s="33">
        <f t="shared" si="2"/>
        <v>137</v>
      </c>
      <c r="X9" s="33">
        <f t="shared" si="2"/>
        <v>274000</v>
      </c>
      <c r="Y9" s="33">
        <f t="shared" si="2"/>
        <v>64</v>
      </c>
      <c r="Z9" s="33">
        <f t="shared" si="2"/>
        <v>128000</v>
      </c>
      <c r="AA9" s="33">
        <f t="shared" si="2"/>
        <v>108</v>
      </c>
      <c r="AB9" s="33">
        <f t="shared" si="2"/>
        <v>216000</v>
      </c>
      <c r="AC9" s="33">
        <f t="shared" si="2"/>
        <v>110</v>
      </c>
      <c r="AD9" s="33">
        <f t="shared" si="2"/>
        <v>220000</v>
      </c>
      <c r="AE9" s="33">
        <f t="shared" si="2"/>
        <v>106</v>
      </c>
      <c r="AF9" s="33">
        <f t="shared" si="2"/>
        <v>212000</v>
      </c>
      <c r="AG9" s="33">
        <f t="shared" si="2"/>
        <v>81</v>
      </c>
      <c r="AH9" s="33">
        <f t="shared" si="2"/>
        <v>162000</v>
      </c>
      <c r="AI9" s="33">
        <f t="shared" si="2"/>
        <v>53</v>
      </c>
      <c r="AJ9" s="33">
        <f t="shared" si="2"/>
        <v>106000</v>
      </c>
      <c r="AK9" s="33">
        <f t="shared" si="2"/>
        <v>152</v>
      </c>
      <c r="AL9" s="33">
        <f t="shared" si="2"/>
        <v>304000</v>
      </c>
      <c r="AM9" s="33">
        <f t="shared" si="2"/>
        <v>67</v>
      </c>
      <c r="AN9" s="33">
        <f t="shared" si="2"/>
        <v>134000</v>
      </c>
      <c r="AO9" s="33">
        <f t="shared" si="2"/>
        <v>60</v>
      </c>
      <c r="AP9" s="33">
        <f t="shared" si="2"/>
        <v>120000</v>
      </c>
      <c r="AQ9" s="33">
        <f t="shared" si="2"/>
        <v>47</v>
      </c>
      <c r="AR9" s="33">
        <f t="shared" si="2"/>
        <v>94000</v>
      </c>
      <c r="AS9" s="33">
        <f t="shared" si="2"/>
        <v>66</v>
      </c>
      <c r="AT9" s="33">
        <f t="shared" si="2"/>
        <v>132000</v>
      </c>
      <c r="AU9" s="33">
        <f t="shared" si="2"/>
        <v>55</v>
      </c>
      <c r="AV9" s="33">
        <f t="shared" si="2"/>
        <v>110000</v>
      </c>
      <c r="AW9" s="33">
        <f t="shared" si="2"/>
        <v>59</v>
      </c>
      <c r="AX9" s="33">
        <f t="shared" si="2"/>
        <v>118000</v>
      </c>
      <c r="AY9" s="33">
        <f t="shared" si="2"/>
        <v>48</v>
      </c>
      <c r="AZ9" s="33">
        <f t="shared" si="2"/>
        <v>96000</v>
      </c>
      <c r="BA9" s="33">
        <f t="shared" si="2"/>
        <v>171</v>
      </c>
      <c r="BB9" s="33">
        <f t="shared" si="2"/>
        <v>342000</v>
      </c>
      <c r="BC9" s="33">
        <f t="shared" si="2"/>
        <v>72</v>
      </c>
      <c r="BD9" s="33">
        <f t="shared" si="2"/>
        <v>144000</v>
      </c>
      <c r="BE9" s="33">
        <f t="shared" si="2"/>
        <v>62</v>
      </c>
      <c r="BF9" s="33">
        <f t="shared" si="2"/>
        <v>124000</v>
      </c>
      <c r="BG9" s="33">
        <f t="shared" si="2"/>
        <v>61</v>
      </c>
      <c r="BH9" s="33">
        <f t="shared" si="2"/>
        <v>122000</v>
      </c>
      <c r="BI9" s="33">
        <f t="shared" si="2"/>
        <v>50</v>
      </c>
      <c r="BJ9" s="33">
        <f t="shared" si="2"/>
        <v>100000</v>
      </c>
      <c r="BK9" s="33">
        <f t="shared" si="2"/>
        <v>79</v>
      </c>
      <c r="BL9" s="33">
        <f t="shared" si="2"/>
        <v>158000</v>
      </c>
      <c r="BM9" s="24"/>
    </row>
    <row r="10" spans="1:131" s="45" customFormat="1" ht="29.25" customHeight="1">
      <c r="A10" s="35"/>
      <c r="B10" s="36" t="s">
        <v>43</v>
      </c>
      <c r="C10" s="30">
        <f>E10+G10+I10+K10+M10+O10+Q10+S10+U10+W10+Y10+AA10+AC10+AE10+AG10+AI10+AK10+AM10+AO10+AQ10+AS10+AU10+AW10+AY10+BA10+BC10+BE10+BG10+BI10+BK10</f>
        <v>169</v>
      </c>
      <c r="D10" s="30">
        <f t="shared" si="1"/>
        <v>338000</v>
      </c>
      <c r="E10" s="37">
        <v>51</v>
      </c>
      <c r="F10" s="38">
        <f>E10*BN10</f>
        <v>102000</v>
      </c>
      <c r="G10" s="37">
        <v>22</v>
      </c>
      <c r="H10" s="38">
        <f>G10*BN10</f>
        <v>44000</v>
      </c>
      <c r="I10" s="38">
        <v>20</v>
      </c>
      <c r="J10" s="38">
        <f>I10*BN10</f>
        <v>40000</v>
      </c>
      <c r="K10" s="37">
        <v>12</v>
      </c>
      <c r="L10" s="38">
        <f>K10*BN10</f>
        <v>24000</v>
      </c>
      <c r="M10" s="39">
        <v>1</v>
      </c>
      <c r="N10" s="38">
        <f>M10*BN10</f>
        <v>2000</v>
      </c>
      <c r="O10" s="40">
        <v>1</v>
      </c>
      <c r="P10" s="38">
        <f>O10*BN10</f>
        <v>2000</v>
      </c>
      <c r="Q10" s="39"/>
      <c r="R10" s="38">
        <f>Q10*BN10</f>
        <v>0</v>
      </c>
      <c r="S10" s="38">
        <v>1</v>
      </c>
      <c r="T10" s="38">
        <f>S10*BN10</f>
        <v>2000</v>
      </c>
      <c r="U10" s="41">
        <v>1</v>
      </c>
      <c r="V10" s="38">
        <f>U10*BN10</f>
        <v>2000</v>
      </c>
      <c r="W10" s="37">
        <v>1</v>
      </c>
      <c r="X10" s="38">
        <f>W10*BN10</f>
        <v>2000</v>
      </c>
      <c r="Y10" s="41">
        <v>5</v>
      </c>
      <c r="Z10" s="38">
        <f>Y10*BN10</f>
        <v>10000</v>
      </c>
      <c r="AA10" s="41">
        <v>20</v>
      </c>
      <c r="AB10" s="38">
        <f>AA10*BN10</f>
        <v>40000</v>
      </c>
      <c r="AC10" s="37">
        <v>10</v>
      </c>
      <c r="AD10" s="38">
        <f>AC10*BN10</f>
        <v>20000</v>
      </c>
      <c r="AE10" s="42">
        <v>10</v>
      </c>
      <c r="AF10" s="38">
        <f>AE10*BN10</f>
        <v>20000</v>
      </c>
      <c r="AG10" s="40">
        <v>5</v>
      </c>
      <c r="AH10" s="38">
        <f>AG10*BN10</f>
        <v>10000</v>
      </c>
      <c r="AI10" s="39"/>
      <c r="AJ10" s="38">
        <f>AI10*BN10</f>
        <v>0</v>
      </c>
      <c r="AK10" s="41"/>
      <c r="AL10" s="38">
        <f>AK10*BN10</f>
        <v>0</v>
      </c>
      <c r="AM10" s="37">
        <v>3</v>
      </c>
      <c r="AN10" s="38">
        <f>AM10*BN10</f>
        <v>6000</v>
      </c>
      <c r="AO10" s="41">
        <v>1</v>
      </c>
      <c r="AP10" s="38">
        <f>AO10*BN10</f>
        <v>2000</v>
      </c>
      <c r="AQ10" s="37"/>
      <c r="AR10" s="38">
        <f>AQ10*BN10</f>
        <v>0</v>
      </c>
      <c r="AS10" s="39"/>
      <c r="AT10" s="38">
        <f>AS10*BN10</f>
        <v>0</v>
      </c>
      <c r="AU10" s="41"/>
      <c r="AV10" s="38">
        <f>AU10*BN10</f>
        <v>0</v>
      </c>
      <c r="AW10" s="39">
        <v>2</v>
      </c>
      <c r="AX10" s="38">
        <f>AW10*BN10</f>
        <v>4000</v>
      </c>
      <c r="AY10" s="37"/>
      <c r="AZ10" s="38">
        <f>AY10*BN10</f>
        <v>0</v>
      </c>
      <c r="BA10" s="39">
        <v>1</v>
      </c>
      <c r="BB10" s="38">
        <f>BA10*BN10</f>
        <v>2000</v>
      </c>
      <c r="BC10" s="41"/>
      <c r="BD10" s="38">
        <f>BC10*BN10</f>
        <v>0</v>
      </c>
      <c r="BE10" s="41">
        <v>0</v>
      </c>
      <c r="BF10" s="38">
        <f>BE10*BN10</f>
        <v>0</v>
      </c>
      <c r="BG10" s="41"/>
      <c r="BH10" s="38">
        <f>BG10*BN10</f>
        <v>0</v>
      </c>
      <c r="BI10" s="39"/>
      <c r="BJ10" s="38">
        <f>BI10*BN10</f>
        <v>0</v>
      </c>
      <c r="BK10" s="42">
        <v>2</v>
      </c>
      <c r="BL10" s="38">
        <f>BK10*BN10</f>
        <v>4000</v>
      </c>
      <c r="BM10" s="43"/>
      <c r="BN10" s="44">
        <v>2000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</row>
    <row r="11" spans="1:131" s="47" customFormat="1" ht="40.5" customHeight="1">
      <c r="A11" s="35"/>
      <c r="B11" s="36" t="s">
        <v>44</v>
      </c>
      <c r="C11" s="30">
        <f t="shared" ref="C11:C15" si="3">E11+G11+I11+K11+M11+O11+Q11+S11+U11+W11+Y11+AA11+AC11+AE11+AG11+AI11+AK11+AM11+AO11+AQ11+AS11+AU11+AW11+AY11+BA11+BC11+BE11+BG11+BI11+BK11</f>
        <v>444</v>
      </c>
      <c r="D11" s="30">
        <f t="shared" si="1"/>
        <v>888000</v>
      </c>
      <c r="E11" s="37">
        <v>137</v>
      </c>
      <c r="F11" s="38">
        <f>E11*BN11</f>
        <v>274000</v>
      </c>
      <c r="G11" s="37">
        <v>64</v>
      </c>
      <c r="H11" s="38">
        <f>G11*BN11</f>
        <v>128000</v>
      </c>
      <c r="I11" s="38">
        <v>45</v>
      </c>
      <c r="J11" s="38">
        <f>I11*BN11</f>
        <v>90000</v>
      </c>
      <c r="K11" s="37">
        <v>45</v>
      </c>
      <c r="L11" s="38">
        <f>K11*BN11</f>
        <v>90000</v>
      </c>
      <c r="M11" s="39">
        <v>2</v>
      </c>
      <c r="N11" s="38">
        <f>M11*BN11</f>
        <v>4000</v>
      </c>
      <c r="O11" s="40">
        <v>6</v>
      </c>
      <c r="P11" s="38">
        <f>O11*BN11</f>
        <v>12000</v>
      </c>
      <c r="Q11" s="39"/>
      <c r="R11" s="38">
        <f>Q11*BN11</f>
        <v>0</v>
      </c>
      <c r="S11" s="38">
        <v>2</v>
      </c>
      <c r="T11" s="38">
        <f>S11*BN11</f>
        <v>4000</v>
      </c>
      <c r="U11" s="41">
        <v>3</v>
      </c>
      <c r="V11" s="38">
        <f>U11*BN11</f>
        <v>6000</v>
      </c>
      <c r="W11" s="46">
        <v>3</v>
      </c>
      <c r="X11" s="38">
        <f>W11*BN11</f>
        <v>6000</v>
      </c>
      <c r="Y11" s="41">
        <v>15</v>
      </c>
      <c r="Z11" s="38">
        <f>Y11*BN11</f>
        <v>30000</v>
      </c>
      <c r="AA11" s="41">
        <v>28</v>
      </c>
      <c r="AB11" s="38">
        <f>AA11*BN11</f>
        <v>56000</v>
      </c>
      <c r="AC11" s="37">
        <v>33</v>
      </c>
      <c r="AD11" s="38">
        <f>AC11*BN11</f>
        <v>66000</v>
      </c>
      <c r="AE11" s="42">
        <v>20</v>
      </c>
      <c r="AF11" s="38">
        <f>AE11*BN11</f>
        <v>40000</v>
      </c>
      <c r="AG11" s="40">
        <v>17</v>
      </c>
      <c r="AH11" s="38">
        <f>AG11*BN11</f>
        <v>34000</v>
      </c>
      <c r="AI11" s="39">
        <v>4</v>
      </c>
      <c r="AJ11" s="38">
        <f>AI11*BN11</f>
        <v>8000</v>
      </c>
      <c r="AK11" s="41"/>
      <c r="AL11" s="38">
        <f>AK11*BN11</f>
        <v>0</v>
      </c>
      <c r="AM11" s="37"/>
      <c r="AN11" s="38">
        <f>AM11*BN11</f>
        <v>0</v>
      </c>
      <c r="AO11" s="41">
        <v>1</v>
      </c>
      <c r="AP11" s="38">
        <f>AO11*BN11</f>
        <v>2000</v>
      </c>
      <c r="AQ11" s="37">
        <v>0</v>
      </c>
      <c r="AR11" s="38">
        <f>AQ11*BN11</f>
        <v>0</v>
      </c>
      <c r="AS11" s="39"/>
      <c r="AT11" s="38">
        <f>AS11*BN11</f>
        <v>0</v>
      </c>
      <c r="AU11" s="41"/>
      <c r="AV11" s="38">
        <f>AU11*BN11</f>
        <v>0</v>
      </c>
      <c r="AW11" s="39"/>
      <c r="AX11" s="38">
        <f>AW11*BN11</f>
        <v>0</v>
      </c>
      <c r="AY11" s="37">
        <v>8</v>
      </c>
      <c r="AZ11" s="38">
        <f>AY11*BN11</f>
        <v>16000</v>
      </c>
      <c r="BA11" s="39">
        <v>6</v>
      </c>
      <c r="BB11" s="38">
        <f>BA11*BN11</f>
        <v>12000</v>
      </c>
      <c r="BC11" s="41"/>
      <c r="BD11" s="38">
        <f>BC11*BN11</f>
        <v>0</v>
      </c>
      <c r="BE11" s="41">
        <v>0</v>
      </c>
      <c r="BF11" s="38">
        <f>BE11*BN11</f>
        <v>0</v>
      </c>
      <c r="BG11" s="41">
        <v>1</v>
      </c>
      <c r="BH11" s="38">
        <f>BG11*BN11</f>
        <v>2000</v>
      </c>
      <c r="BI11" s="39"/>
      <c r="BJ11" s="38">
        <f>BI11*BN11</f>
        <v>0</v>
      </c>
      <c r="BK11" s="42">
        <v>4</v>
      </c>
      <c r="BL11" s="38">
        <f>BK11*BN11</f>
        <v>8000</v>
      </c>
      <c r="BM11" s="43"/>
      <c r="BN11" s="44">
        <v>2000</v>
      </c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</row>
    <row r="12" spans="1:131" s="47" customFormat="1" ht="29.25" customHeight="1">
      <c r="A12" s="35"/>
      <c r="B12" s="36" t="s">
        <v>45</v>
      </c>
      <c r="C12" s="30">
        <f t="shared" si="3"/>
        <v>1716</v>
      </c>
      <c r="D12" s="30">
        <f t="shared" si="1"/>
        <v>3432000</v>
      </c>
      <c r="E12" s="37">
        <v>110</v>
      </c>
      <c r="F12" s="38">
        <f>E12*BN12</f>
        <v>220000</v>
      </c>
      <c r="G12" s="37">
        <v>57</v>
      </c>
      <c r="H12" s="38">
        <f>G12*BN12</f>
        <v>114000</v>
      </c>
      <c r="I12" s="38">
        <v>70</v>
      </c>
      <c r="J12" s="38">
        <f>I12*BN12</f>
        <v>140000</v>
      </c>
      <c r="K12" s="37">
        <v>54</v>
      </c>
      <c r="L12" s="38">
        <f>K12*BN12</f>
        <v>108000</v>
      </c>
      <c r="M12" s="39">
        <v>18</v>
      </c>
      <c r="N12" s="38">
        <f>M12*BN12</f>
        <v>36000</v>
      </c>
      <c r="O12" s="40">
        <v>20</v>
      </c>
      <c r="P12" s="38">
        <f>O12*BN12</f>
        <v>40000</v>
      </c>
      <c r="Q12" s="39">
        <v>28</v>
      </c>
      <c r="R12" s="38">
        <f>Q12*BN12</f>
        <v>56000</v>
      </c>
      <c r="S12" s="38">
        <v>84</v>
      </c>
      <c r="T12" s="38">
        <f>S12*BN12</f>
        <v>168000</v>
      </c>
      <c r="U12" s="41">
        <v>94</v>
      </c>
      <c r="V12" s="38">
        <f>U12*BN12</f>
        <v>188000</v>
      </c>
      <c r="W12" s="37">
        <v>111</v>
      </c>
      <c r="X12" s="38">
        <f>W12*BN12</f>
        <v>222000</v>
      </c>
      <c r="Y12" s="41">
        <v>24</v>
      </c>
      <c r="Z12" s="38">
        <f>Y12*BN12</f>
        <v>48000</v>
      </c>
      <c r="AA12" s="41">
        <v>45</v>
      </c>
      <c r="AB12" s="38">
        <f>AA12*BN12</f>
        <v>90000</v>
      </c>
      <c r="AC12" s="37">
        <v>43</v>
      </c>
      <c r="AD12" s="38">
        <f>AC12*BN12</f>
        <v>86000</v>
      </c>
      <c r="AE12" s="42">
        <v>70</v>
      </c>
      <c r="AF12" s="38">
        <f>AE12*BN12</f>
        <v>140000</v>
      </c>
      <c r="AG12" s="40">
        <v>53</v>
      </c>
      <c r="AH12" s="38">
        <f>AG12*BN12</f>
        <v>106000</v>
      </c>
      <c r="AI12" s="39">
        <v>43</v>
      </c>
      <c r="AJ12" s="38">
        <f>AI12*BN12</f>
        <v>86000</v>
      </c>
      <c r="AK12" s="41">
        <v>149</v>
      </c>
      <c r="AL12" s="38">
        <f>AK12*BN12</f>
        <v>298000</v>
      </c>
      <c r="AM12" s="37">
        <v>48</v>
      </c>
      <c r="AN12" s="38">
        <f>AM12*BN12</f>
        <v>96000</v>
      </c>
      <c r="AO12" s="41">
        <v>41</v>
      </c>
      <c r="AP12" s="38">
        <f>AO12*BN12</f>
        <v>82000</v>
      </c>
      <c r="AQ12" s="37">
        <v>45</v>
      </c>
      <c r="AR12" s="38">
        <f>AQ12*BN12</f>
        <v>90000</v>
      </c>
      <c r="AS12" s="39">
        <v>60</v>
      </c>
      <c r="AT12" s="38">
        <f>AS12*BN12</f>
        <v>120000</v>
      </c>
      <c r="AU12" s="41">
        <v>55</v>
      </c>
      <c r="AV12" s="38">
        <f>AU12*BN12</f>
        <v>110000</v>
      </c>
      <c r="AW12" s="39">
        <v>50</v>
      </c>
      <c r="AX12" s="38">
        <f>AW12*BN12</f>
        <v>100000</v>
      </c>
      <c r="AY12" s="37">
        <v>40</v>
      </c>
      <c r="AZ12" s="38">
        <f>AY12*BN12</f>
        <v>80000</v>
      </c>
      <c r="BA12" s="39">
        <v>50</v>
      </c>
      <c r="BB12" s="38">
        <f>BA12*BN12</f>
        <v>100000</v>
      </c>
      <c r="BC12" s="41">
        <v>56</v>
      </c>
      <c r="BD12" s="38">
        <f>BC12*BN12</f>
        <v>112000</v>
      </c>
      <c r="BE12" s="41">
        <v>62</v>
      </c>
      <c r="BF12" s="38">
        <f>BE12*BN12</f>
        <v>124000</v>
      </c>
      <c r="BG12" s="41">
        <v>39</v>
      </c>
      <c r="BH12" s="38">
        <f>BG12*BN12</f>
        <v>78000</v>
      </c>
      <c r="BI12" s="39">
        <v>40</v>
      </c>
      <c r="BJ12" s="38">
        <f>BI12*BN12</f>
        <v>80000</v>
      </c>
      <c r="BK12" s="42">
        <v>57</v>
      </c>
      <c r="BL12" s="38">
        <f>BK12*BN12</f>
        <v>114000</v>
      </c>
      <c r="BM12" s="43"/>
      <c r="BN12" s="44">
        <v>2000</v>
      </c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</row>
    <row r="13" spans="1:131" s="47" customFormat="1" ht="117.75" customHeight="1">
      <c r="A13" s="35"/>
      <c r="B13" s="48" t="s">
        <v>46</v>
      </c>
      <c r="C13" s="30">
        <f t="shared" si="3"/>
        <v>495</v>
      </c>
      <c r="D13" s="30">
        <f t="shared" si="1"/>
        <v>990000</v>
      </c>
      <c r="E13" s="37">
        <v>27</v>
      </c>
      <c r="F13" s="38">
        <f>E13*BN13</f>
        <v>54000</v>
      </c>
      <c r="G13" s="37">
        <v>1</v>
      </c>
      <c r="H13" s="38">
        <f>G13*BN13</f>
        <v>2000</v>
      </c>
      <c r="I13" s="38">
        <v>35</v>
      </c>
      <c r="J13" s="38">
        <f>I13*BN13</f>
        <v>70000</v>
      </c>
      <c r="K13" s="37">
        <v>27</v>
      </c>
      <c r="L13" s="38">
        <f>K13*BN13</f>
        <v>54000</v>
      </c>
      <c r="M13" s="39">
        <v>6</v>
      </c>
      <c r="N13" s="38">
        <f>M13*BN13</f>
        <v>12000</v>
      </c>
      <c r="O13" s="40">
        <v>16</v>
      </c>
      <c r="P13" s="38">
        <f>O13*BN13</f>
        <v>32000</v>
      </c>
      <c r="Q13" s="39">
        <v>11</v>
      </c>
      <c r="R13" s="38">
        <f>Q13*BN13</f>
        <v>22000</v>
      </c>
      <c r="S13" s="38">
        <v>12</v>
      </c>
      <c r="T13" s="38">
        <f>S13*BN13</f>
        <v>24000</v>
      </c>
      <c r="U13" s="41">
        <v>33</v>
      </c>
      <c r="V13" s="38">
        <f>U13*BN13</f>
        <v>66000</v>
      </c>
      <c r="W13" s="37">
        <v>22</v>
      </c>
      <c r="X13" s="38">
        <f>W13*BN13</f>
        <v>44000</v>
      </c>
      <c r="Y13" s="41">
        <v>20</v>
      </c>
      <c r="Z13" s="38">
        <f>Y13*BN13</f>
        <v>40000</v>
      </c>
      <c r="AA13" s="41">
        <v>15</v>
      </c>
      <c r="AB13" s="38">
        <f>AA13*BN13</f>
        <v>30000</v>
      </c>
      <c r="AC13" s="37">
        <v>24</v>
      </c>
      <c r="AD13" s="38">
        <f>AC13*BN13</f>
        <v>48000</v>
      </c>
      <c r="AE13" s="42">
        <v>6</v>
      </c>
      <c r="AF13" s="38">
        <f>AE13*BN13</f>
        <v>12000</v>
      </c>
      <c r="AG13" s="40">
        <v>6</v>
      </c>
      <c r="AH13" s="38">
        <f>AG13*BN13</f>
        <v>12000</v>
      </c>
      <c r="AI13" s="39">
        <v>6</v>
      </c>
      <c r="AJ13" s="38">
        <f>AI13*BN13</f>
        <v>12000</v>
      </c>
      <c r="AK13" s="41">
        <v>3</v>
      </c>
      <c r="AL13" s="38">
        <f>AK13*BN13</f>
        <v>6000</v>
      </c>
      <c r="AM13" s="37">
        <v>16</v>
      </c>
      <c r="AN13" s="38">
        <f>AM13*BN13</f>
        <v>32000</v>
      </c>
      <c r="AO13" s="41">
        <v>17</v>
      </c>
      <c r="AP13" s="38">
        <f>AO13*BN13</f>
        <v>34000</v>
      </c>
      <c r="AQ13" s="37">
        <v>2</v>
      </c>
      <c r="AR13" s="38">
        <f>AQ13*BN13</f>
        <v>4000</v>
      </c>
      <c r="AS13" s="39">
        <v>6</v>
      </c>
      <c r="AT13" s="38">
        <f>AS13*BN13</f>
        <v>12000</v>
      </c>
      <c r="AU13" s="41"/>
      <c r="AV13" s="38">
        <f>AU13*BN13</f>
        <v>0</v>
      </c>
      <c r="AW13" s="39">
        <v>7</v>
      </c>
      <c r="AX13" s="38">
        <f>AW13*BN13</f>
        <v>14000</v>
      </c>
      <c r="AY13" s="37"/>
      <c r="AZ13" s="38">
        <f>AY13*BN13</f>
        <v>0</v>
      </c>
      <c r="BA13" s="39">
        <v>114</v>
      </c>
      <c r="BB13" s="38">
        <f>BA13*BN13</f>
        <v>228000</v>
      </c>
      <c r="BC13" s="41">
        <v>16</v>
      </c>
      <c r="BD13" s="38">
        <f>BC13*BN13</f>
        <v>32000</v>
      </c>
      <c r="BE13" s="41">
        <v>0</v>
      </c>
      <c r="BF13" s="38">
        <f>BE13*BN13</f>
        <v>0</v>
      </c>
      <c r="BG13" s="41">
        <v>21</v>
      </c>
      <c r="BH13" s="38">
        <f>BG13*BN13</f>
        <v>42000</v>
      </c>
      <c r="BI13" s="39">
        <v>10</v>
      </c>
      <c r="BJ13" s="38">
        <f>BI13*BN13</f>
        <v>20000</v>
      </c>
      <c r="BK13" s="42">
        <v>16</v>
      </c>
      <c r="BL13" s="38">
        <f>BK13*BN13</f>
        <v>32000</v>
      </c>
      <c r="BM13" s="43"/>
      <c r="BN13" s="44">
        <v>2000</v>
      </c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</row>
    <row r="14" spans="1:131" s="56" customFormat="1" ht="30" customHeight="1">
      <c r="A14" s="31" t="s">
        <v>47</v>
      </c>
      <c r="B14" s="49" t="s">
        <v>48</v>
      </c>
      <c r="C14" s="30">
        <f t="shared" si="3"/>
        <v>7</v>
      </c>
      <c r="D14" s="30">
        <f t="shared" si="1"/>
        <v>112000</v>
      </c>
      <c r="E14" s="50">
        <v>0</v>
      </c>
      <c r="F14" s="51">
        <f>E14*$BN$14</f>
        <v>0</v>
      </c>
      <c r="G14" s="50">
        <v>0</v>
      </c>
      <c r="H14" s="51">
        <f>G14*$BN$14</f>
        <v>0</v>
      </c>
      <c r="I14" s="50">
        <v>0</v>
      </c>
      <c r="J14" s="51">
        <f>I14*$BN$14</f>
        <v>0</v>
      </c>
      <c r="K14" s="50">
        <v>0</v>
      </c>
      <c r="L14" s="51">
        <f>K14*$BN$14</f>
        <v>0</v>
      </c>
      <c r="M14" s="50">
        <v>0</v>
      </c>
      <c r="N14" s="51">
        <f>M14*$BN$14</f>
        <v>0</v>
      </c>
      <c r="O14" s="52"/>
      <c r="P14" s="51">
        <f>O14*$BN$14</f>
        <v>0</v>
      </c>
      <c r="Q14" s="50">
        <v>0</v>
      </c>
      <c r="R14" s="51">
        <f>Q14*$BN$14</f>
        <v>0</v>
      </c>
      <c r="S14" s="50">
        <v>1</v>
      </c>
      <c r="T14" s="51">
        <f>S14*$BN$14</f>
        <v>16000</v>
      </c>
      <c r="U14" s="50">
        <v>1</v>
      </c>
      <c r="V14" s="51">
        <f>U14*$BN$14</f>
        <v>16000</v>
      </c>
      <c r="W14" s="50">
        <v>0</v>
      </c>
      <c r="X14" s="51">
        <f>W14*$BN$14</f>
        <v>0</v>
      </c>
      <c r="Y14" s="50">
        <v>0</v>
      </c>
      <c r="Z14" s="51">
        <f>Y14*$BN$14</f>
        <v>0</v>
      </c>
      <c r="AA14" s="50">
        <v>0</v>
      </c>
      <c r="AB14" s="51">
        <f>AA14*$BN$14</f>
        <v>0</v>
      </c>
      <c r="AC14" s="50">
        <v>0</v>
      </c>
      <c r="AD14" s="51">
        <f>AC14*$BN$14</f>
        <v>0</v>
      </c>
      <c r="AE14" s="50">
        <v>0</v>
      </c>
      <c r="AF14" s="51">
        <f>AE14*$BN$14</f>
        <v>0</v>
      </c>
      <c r="AG14" s="50">
        <v>0</v>
      </c>
      <c r="AH14" s="51">
        <f>AG14*$BN$14</f>
        <v>0</v>
      </c>
      <c r="AI14" s="53"/>
      <c r="AJ14" s="51">
        <f>AI14*$BN$14</f>
        <v>0</v>
      </c>
      <c r="AK14" s="50">
        <v>0</v>
      </c>
      <c r="AL14" s="51">
        <f>AK14*$BN$14</f>
        <v>0</v>
      </c>
      <c r="AM14" s="50">
        <v>1</v>
      </c>
      <c r="AN14" s="51">
        <f>AM14*$BN$14</f>
        <v>16000</v>
      </c>
      <c r="AO14" s="50">
        <v>1</v>
      </c>
      <c r="AP14" s="51">
        <f>AO14*$BN$14</f>
        <v>16000</v>
      </c>
      <c r="AQ14" s="50">
        <v>0</v>
      </c>
      <c r="AR14" s="51">
        <f>AQ14*$BN$14</f>
        <v>0</v>
      </c>
      <c r="AS14" s="50">
        <v>0</v>
      </c>
      <c r="AT14" s="51">
        <f>AS14*$BN$14</f>
        <v>0</v>
      </c>
      <c r="AU14" s="50">
        <v>0</v>
      </c>
      <c r="AV14" s="51">
        <f>AU14*$BN$14</f>
        <v>0</v>
      </c>
      <c r="AW14" s="50">
        <v>0</v>
      </c>
      <c r="AX14" s="51">
        <f>AW14*$BN$14</f>
        <v>0</v>
      </c>
      <c r="AY14" s="50">
        <v>0</v>
      </c>
      <c r="AZ14" s="51">
        <f>AY14*$BN$14</f>
        <v>0</v>
      </c>
      <c r="BA14" s="50">
        <v>1</v>
      </c>
      <c r="BB14" s="51">
        <f>BA14*$BN$14</f>
        <v>16000</v>
      </c>
      <c r="BC14" s="50">
        <v>1</v>
      </c>
      <c r="BD14" s="51">
        <f>BC14*$BN$14</f>
        <v>16000</v>
      </c>
      <c r="BE14" s="50">
        <v>0</v>
      </c>
      <c r="BF14" s="51">
        <f>BE14*$BN$14</f>
        <v>0</v>
      </c>
      <c r="BG14" s="50">
        <v>1</v>
      </c>
      <c r="BH14" s="51">
        <f>BG14*$BN$14</f>
        <v>16000</v>
      </c>
      <c r="BI14" s="50">
        <v>0</v>
      </c>
      <c r="BJ14" s="51">
        <f>BI14*$BN$14</f>
        <v>0</v>
      </c>
      <c r="BK14" s="50">
        <v>0</v>
      </c>
      <c r="BL14" s="51">
        <f>BK14*$BN$14</f>
        <v>0</v>
      </c>
      <c r="BM14" s="54"/>
      <c r="BN14" s="55">
        <v>16000</v>
      </c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</row>
    <row r="15" spans="1:131" s="25" customFormat="1" ht="30" customHeight="1">
      <c r="A15" s="57" t="s">
        <v>49</v>
      </c>
      <c r="B15" s="58" t="s">
        <v>72</v>
      </c>
      <c r="C15" s="59">
        <f t="shared" si="3"/>
        <v>60</v>
      </c>
      <c r="D15" s="59">
        <f t="shared" si="1"/>
        <v>360000</v>
      </c>
      <c r="E15" s="60">
        <v>2</v>
      </c>
      <c r="F15" s="61">
        <f>E15*$BN$15</f>
        <v>12000</v>
      </c>
      <c r="G15" s="60">
        <v>2</v>
      </c>
      <c r="H15" s="61">
        <f>G15*$BN$15</f>
        <v>12000</v>
      </c>
      <c r="I15" s="60">
        <v>2</v>
      </c>
      <c r="J15" s="61">
        <f>I15*$BN$15</f>
        <v>12000</v>
      </c>
      <c r="K15" s="60">
        <v>2</v>
      </c>
      <c r="L15" s="61">
        <f>K15*$BN$15</f>
        <v>12000</v>
      </c>
      <c r="M15" s="60">
        <v>2</v>
      </c>
      <c r="N15" s="61">
        <f>M15*$BN$15</f>
        <v>12000</v>
      </c>
      <c r="O15" s="91">
        <v>2</v>
      </c>
      <c r="P15" s="61">
        <f>O15*$BN$15</f>
        <v>12000</v>
      </c>
      <c r="Q15" s="60">
        <v>2</v>
      </c>
      <c r="R15" s="61">
        <f>Q15*$BN$15</f>
        <v>12000</v>
      </c>
      <c r="S15" s="60">
        <v>2</v>
      </c>
      <c r="T15" s="61">
        <f>S15*$BN$15</f>
        <v>12000</v>
      </c>
      <c r="U15" s="60">
        <v>2</v>
      </c>
      <c r="V15" s="61">
        <f>U15*$BN$15</f>
        <v>12000</v>
      </c>
      <c r="W15" s="60">
        <v>2</v>
      </c>
      <c r="X15" s="61">
        <f>W15*$BN$15</f>
        <v>12000</v>
      </c>
      <c r="Y15" s="60">
        <v>2</v>
      </c>
      <c r="Z15" s="61">
        <f>Y15*$BN$15</f>
        <v>12000</v>
      </c>
      <c r="AA15" s="60">
        <v>2</v>
      </c>
      <c r="AB15" s="61">
        <f>AA15*$BN$15</f>
        <v>12000</v>
      </c>
      <c r="AC15" s="60">
        <v>2</v>
      </c>
      <c r="AD15" s="61">
        <f>AC15*$BN$15</f>
        <v>12000</v>
      </c>
      <c r="AE15" s="60">
        <v>2</v>
      </c>
      <c r="AF15" s="61">
        <f>AE15*$BN$15</f>
        <v>12000</v>
      </c>
      <c r="AG15" s="60">
        <v>2</v>
      </c>
      <c r="AH15" s="61">
        <f>AG15*$BN$15</f>
        <v>12000</v>
      </c>
      <c r="AI15" s="62">
        <v>2</v>
      </c>
      <c r="AJ15" s="61">
        <f>AI15*$BN$15</f>
        <v>12000</v>
      </c>
      <c r="AK15" s="60">
        <v>2</v>
      </c>
      <c r="AL15" s="61">
        <f>AK15*$BN$15</f>
        <v>12000</v>
      </c>
      <c r="AM15" s="60">
        <v>2</v>
      </c>
      <c r="AN15" s="61">
        <f>AM15*$BN$15</f>
        <v>12000</v>
      </c>
      <c r="AO15" s="60">
        <v>2</v>
      </c>
      <c r="AP15" s="61">
        <f>AO15*$BN$15</f>
        <v>12000</v>
      </c>
      <c r="AQ15" s="60">
        <v>2</v>
      </c>
      <c r="AR15" s="61">
        <f>AQ15*$BN$15</f>
        <v>12000</v>
      </c>
      <c r="AS15" s="60">
        <v>2</v>
      </c>
      <c r="AT15" s="61">
        <f>AS15*$BN$15</f>
        <v>12000</v>
      </c>
      <c r="AU15" s="60">
        <v>2</v>
      </c>
      <c r="AV15" s="61">
        <f>AU15*$BN$15</f>
        <v>12000</v>
      </c>
      <c r="AW15" s="60">
        <v>2</v>
      </c>
      <c r="AX15" s="61">
        <f>AW15*$BN$15</f>
        <v>12000</v>
      </c>
      <c r="AY15" s="60">
        <v>2</v>
      </c>
      <c r="AZ15" s="61">
        <f>AY15*$BN$15</f>
        <v>12000</v>
      </c>
      <c r="BA15" s="60">
        <v>2</v>
      </c>
      <c r="BB15" s="61">
        <f>BA15*$BN$15</f>
        <v>12000</v>
      </c>
      <c r="BC15" s="60">
        <v>2</v>
      </c>
      <c r="BD15" s="61">
        <f>BC15*$BN$15</f>
        <v>12000</v>
      </c>
      <c r="BE15" s="60">
        <v>2</v>
      </c>
      <c r="BF15" s="61">
        <f>BE15*$BN$15</f>
        <v>12000</v>
      </c>
      <c r="BG15" s="60">
        <v>2</v>
      </c>
      <c r="BH15" s="61">
        <f>BG15*$BN$15</f>
        <v>12000</v>
      </c>
      <c r="BI15" s="60">
        <v>2</v>
      </c>
      <c r="BJ15" s="61">
        <f>BI15*$BN$15</f>
        <v>12000</v>
      </c>
      <c r="BK15" s="60">
        <v>2</v>
      </c>
      <c r="BL15" s="61">
        <f>BK15*$BN$15</f>
        <v>12000</v>
      </c>
      <c r="BM15" s="63"/>
      <c r="BN15" s="25">
        <v>6000</v>
      </c>
    </row>
    <row r="16" spans="1:131">
      <c r="C16" s="64"/>
      <c r="D16" s="64"/>
    </row>
    <row r="18" spans="4:4">
      <c r="D18" s="65"/>
    </row>
  </sheetData>
  <mergeCells count="49">
    <mergeCell ref="BJ2:BL2"/>
    <mergeCell ref="C3:N3"/>
    <mergeCell ref="O3:Z3"/>
    <mergeCell ref="AA3:AL3"/>
    <mergeCell ref="AM3:AX3"/>
    <mergeCell ref="BA3:BL3"/>
    <mergeCell ref="C5:N5"/>
    <mergeCell ref="L2:N2"/>
    <mergeCell ref="X2:Z2"/>
    <mergeCell ref="AJ2:AL2"/>
    <mergeCell ref="AV2:AX2"/>
    <mergeCell ref="C4:N4"/>
    <mergeCell ref="O4:Z4"/>
    <mergeCell ref="AA4:AL4"/>
    <mergeCell ref="AM4:AX4"/>
    <mergeCell ref="BA4:BL4"/>
    <mergeCell ref="U6:V6"/>
    <mergeCell ref="A6:A7"/>
    <mergeCell ref="B6:B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AS6:AT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BG6:BH6"/>
    <mergeCell ref="BI6:BJ6"/>
    <mergeCell ref="BK6:BL6"/>
    <mergeCell ref="AU6:AV6"/>
    <mergeCell ref="AW6:AX6"/>
    <mergeCell ref="AY6:AZ6"/>
    <mergeCell ref="BA6:BB6"/>
    <mergeCell ref="BC6:BD6"/>
    <mergeCell ref="BE6:BF6"/>
  </mergeCells>
  <pageMargins left="0" right="0" top="0.15748031496062992" bottom="0.1968503937007874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Layout" topLeftCell="A13" zoomScaleNormal="100" workbookViewId="0">
      <selection activeCell="G15" sqref="G15"/>
    </sheetView>
  </sheetViews>
  <sheetFormatPr defaultColWidth="8.85546875" defaultRowHeight="12.75"/>
  <cols>
    <col min="1" max="1" width="6.42578125" style="66" customWidth="1"/>
    <col min="2" max="2" width="55.85546875" style="67" customWidth="1"/>
    <col min="3" max="3" width="12.28515625" style="68" customWidth="1"/>
    <col min="4" max="4" width="16.28515625" style="68" customWidth="1"/>
    <col min="5" max="255" width="8.85546875" style="68"/>
    <col min="256" max="256" width="6.42578125" style="68" customWidth="1"/>
    <col min="257" max="257" width="57.42578125" style="68" customWidth="1"/>
    <col min="258" max="258" width="10" style="68" customWidth="1"/>
    <col min="259" max="259" width="10.5703125" style="68" customWidth="1"/>
    <col min="260" max="260" width="13.5703125" style="68" customWidth="1"/>
    <col min="261" max="511" width="8.85546875" style="68"/>
    <col min="512" max="512" width="6.42578125" style="68" customWidth="1"/>
    <col min="513" max="513" width="57.42578125" style="68" customWidth="1"/>
    <col min="514" max="514" width="10" style="68" customWidth="1"/>
    <col min="515" max="515" width="10.5703125" style="68" customWidth="1"/>
    <col min="516" max="516" width="13.5703125" style="68" customWidth="1"/>
    <col min="517" max="767" width="8.85546875" style="68"/>
    <col min="768" max="768" width="6.42578125" style="68" customWidth="1"/>
    <col min="769" max="769" width="57.42578125" style="68" customWidth="1"/>
    <col min="770" max="770" width="10" style="68" customWidth="1"/>
    <col min="771" max="771" width="10.5703125" style="68" customWidth="1"/>
    <col min="772" max="772" width="13.5703125" style="68" customWidth="1"/>
    <col min="773" max="1023" width="8.85546875" style="68"/>
    <col min="1024" max="1024" width="6.42578125" style="68" customWidth="1"/>
    <col min="1025" max="1025" width="57.42578125" style="68" customWidth="1"/>
    <col min="1026" max="1026" width="10" style="68" customWidth="1"/>
    <col min="1027" max="1027" width="10.5703125" style="68" customWidth="1"/>
    <col min="1028" max="1028" width="13.5703125" style="68" customWidth="1"/>
    <col min="1029" max="1279" width="8.85546875" style="68"/>
    <col min="1280" max="1280" width="6.42578125" style="68" customWidth="1"/>
    <col min="1281" max="1281" width="57.42578125" style="68" customWidth="1"/>
    <col min="1282" max="1282" width="10" style="68" customWidth="1"/>
    <col min="1283" max="1283" width="10.5703125" style="68" customWidth="1"/>
    <col min="1284" max="1284" width="13.5703125" style="68" customWidth="1"/>
    <col min="1285" max="1535" width="8.85546875" style="68"/>
    <col min="1536" max="1536" width="6.42578125" style="68" customWidth="1"/>
    <col min="1537" max="1537" width="57.42578125" style="68" customWidth="1"/>
    <col min="1538" max="1538" width="10" style="68" customWidth="1"/>
    <col min="1539" max="1539" width="10.5703125" style="68" customWidth="1"/>
    <col min="1540" max="1540" width="13.5703125" style="68" customWidth="1"/>
    <col min="1541" max="1791" width="8.85546875" style="68"/>
    <col min="1792" max="1792" width="6.42578125" style="68" customWidth="1"/>
    <col min="1793" max="1793" width="57.42578125" style="68" customWidth="1"/>
    <col min="1794" max="1794" width="10" style="68" customWidth="1"/>
    <col min="1795" max="1795" width="10.5703125" style="68" customWidth="1"/>
    <col min="1796" max="1796" width="13.5703125" style="68" customWidth="1"/>
    <col min="1797" max="2047" width="8.85546875" style="68"/>
    <col min="2048" max="2048" width="6.42578125" style="68" customWidth="1"/>
    <col min="2049" max="2049" width="57.42578125" style="68" customWidth="1"/>
    <col min="2050" max="2050" width="10" style="68" customWidth="1"/>
    <col min="2051" max="2051" width="10.5703125" style="68" customWidth="1"/>
    <col min="2052" max="2052" width="13.5703125" style="68" customWidth="1"/>
    <col min="2053" max="2303" width="8.85546875" style="68"/>
    <col min="2304" max="2304" width="6.42578125" style="68" customWidth="1"/>
    <col min="2305" max="2305" width="57.42578125" style="68" customWidth="1"/>
    <col min="2306" max="2306" width="10" style="68" customWidth="1"/>
    <col min="2307" max="2307" width="10.5703125" style="68" customWidth="1"/>
    <col min="2308" max="2308" width="13.5703125" style="68" customWidth="1"/>
    <col min="2309" max="2559" width="8.85546875" style="68"/>
    <col min="2560" max="2560" width="6.42578125" style="68" customWidth="1"/>
    <col min="2561" max="2561" width="57.42578125" style="68" customWidth="1"/>
    <col min="2562" max="2562" width="10" style="68" customWidth="1"/>
    <col min="2563" max="2563" width="10.5703125" style="68" customWidth="1"/>
    <col min="2564" max="2564" width="13.5703125" style="68" customWidth="1"/>
    <col min="2565" max="2815" width="8.85546875" style="68"/>
    <col min="2816" max="2816" width="6.42578125" style="68" customWidth="1"/>
    <col min="2817" max="2817" width="57.42578125" style="68" customWidth="1"/>
    <col min="2818" max="2818" width="10" style="68" customWidth="1"/>
    <col min="2819" max="2819" width="10.5703125" style="68" customWidth="1"/>
    <col min="2820" max="2820" width="13.5703125" style="68" customWidth="1"/>
    <col min="2821" max="3071" width="8.85546875" style="68"/>
    <col min="3072" max="3072" width="6.42578125" style="68" customWidth="1"/>
    <col min="3073" max="3073" width="57.42578125" style="68" customWidth="1"/>
    <col min="3074" max="3074" width="10" style="68" customWidth="1"/>
    <col min="3075" max="3075" width="10.5703125" style="68" customWidth="1"/>
    <col min="3076" max="3076" width="13.5703125" style="68" customWidth="1"/>
    <col min="3077" max="3327" width="8.85546875" style="68"/>
    <col min="3328" max="3328" width="6.42578125" style="68" customWidth="1"/>
    <col min="3329" max="3329" width="57.42578125" style="68" customWidth="1"/>
    <col min="3330" max="3330" width="10" style="68" customWidth="1"/>
    <col min="3331" max="3331" width="10.5703125" style="68" customWidth="1"/>
    <col min="3332" max="3332" width="13.5703125" style="68" customWidth="1"/>
    <col min="3333" max="3583" width="8.85546875" style="68"/>
    <col min="3584" max="3584" width="6.42578125" style="68" customWidth="1"/>
    <col min="3585" max="3585" width="57.42578125" style="68" customWidth="1"/>
    <col min="3586" max="3586" width="10" style="68" customWidth="1"/>
    <col min="3587" max="3587" width="10.5703125" style="68" customWidth="1"/>
    <col min="3588" max="3588" width="13.5703125" style="68" customWidth="1"/>
    <col min="3589" max="3839" width="8.85546875" style="68"/>
    <col min="3840" max="3840" width="6.42578125" style="68" customWidth="1"/>
    <col min="3841" max="3841" width="57.42578125" style="68" customWidth="1"/>
    <col min="3842" max="3842" width="10" style="68" customWidth="1"/>
    <col min="3843" max="3843" width="10.5703125" style="68" customWidth="1"/>
    <col min="3844" max="3844" width="13.5703125" style="68" customWidth="1"/>
    <col min="3845" max="4095" width="8.85546875" style="68"/>
    <col min="4096" max="4096" width="6.42578125" style="68" customWidth="1"/>
    <col min="4097" max="4097" width="57.42578125" style="68" customWidth="1"/>
    <col min="4098" max="4098" width="10" style="68" customWidth="1"/>
    <col min="4099" max="4099" width="10.5703125" style="68" customWidth="1"/>
    <col min="4100" max="4100" width="13.5703125" style="68" customWidth="1"/>
    <col min="4101" max="4351" width="8.85546875" style="68"/>
    <col min="4352" max="4352" width="6.42578125" style="68" customWidth="1"/>
    <col min="4353" max="4353" width="57.42578125" style="68" customWidth="1"/>
    <col min="4354" max="4354" width="10" style="68" customWidth="1"/>
    <col min="4355" max="4355" width="10.5703125" style="68" customWidth="1"/>
    <col min="4356" max="4356" width="13.5703125" style="68" customWidth="1"/>
    <col min="4357" max="4607" width="8.85546875" style="68"/>
    <col min="4608" max="4608" width="6.42578125" style="68" customWidth="1"/>
    <col min="4609" max="4609" width="57.42578125" style="68" customWidth="1"/>
    <col min="4610" max="4610" width="10" style="68" customWidth="1"/>
    <col min="4611" max="4611" width="10.5703125" style="68" customWidth="1"/>
    <col min="4612" max="4612" width="13.5703125" style="68" customWidth="1"/>
    <col min="4613" max="4863" width="8.85546875" style="68"/>
    <col min="4864" max="4864" width="6.42578125" style="68" customWidth="1"/>
    <col min="4865" max="4865" width="57.42578125" style="68" customWidth="1"/>
    <col min="4866" max="4866" width="10" style="68" customWidth="1"/>
    <col min="4867" max="4867" width="10.5703125" style="68" customWidth="1"/>
    <col min="4868" max="4868" width="13.5703125" style="68" customWidth="1"/>
    <col min="4869" max="5119" width="8.85546875" style="68"/>
    <col min="5120" max="5120" width="6.42578125" style="68" customWidth="1"/>
    <col min="5121" max="5121" width="57.42578125" style="68" customWidth="1"/>
    <col min="5122" max="5122" width="10" style="68" customWidth="1"/>
    <col min="5123" max="5123" width="10.5703125" style="68" customWidth="1"/>
    <col min="5124" max="5124" width="13.5703125" style="68" customWidth="1"/>
    <col min="5125" max="5375" width="8.85546875" style="68"/>
    <col min="5376" max="5376" width="6.42578125" style="68" customWidth="1"/>
    <col min="5377" max="5377" width="57.42578125" style="68" customWidth="1"/>
    <col min="5378" max="5378" width="10" style="68" customWidth="1"/>
    <col min="5379" max="5379" width="10.5703125" style="68" customWidth="1"/>
    <col min="5380" max="5380" width="13.5703125" style="68" customWidth="1"/>
    <col min="5381" max="5631" width="8.85546875" style="68"/>
    <col min="5632" max="5632" width="6.42578125" style="68" customWidth="1"/>
    <col min="5633" max="5633" width="57.42578125" style="68" customWidth="1"/>
    <col min="5634" max="5634" width="10" style="68" customWidth="1"/>
    <col min="5635" max="5635" width="10.5703125" style="68" customWidth="1"/>
    <col min="5636" max="5636" width="13.5703125" style="68" customWidth="1"/>
    <col min="5637" max="5887" width="8.85546875" style="68"/>
    <col min="5888" max="5888" width="6.42578125" style="68" customWidth="1"/>
    <col min="5889" max="5889" width="57.42578125" style="68" customWidth="1"/>
    <col min="5890" max="5890" width="10" style="68" customWidth="1"/>
    <col min="5891" max="5891" width="10.5703125" style="68" customWidth="1"/>
    <col min="5892" max="5892" width="13.5703125" style="68" customWidth="1"/>
    <col min="5893" max="6143" width="8.85546875" style="68"/>
    <col min="6144" max="6144" width="6.42578125" style="68" customWidth="1"/>
    <col min="6145" max="6145" width="57.42578125" style="68" customWidth="1"/>
    <col min="6146" max="6146" width="10" style="68" customWidth="1"/>
    <col min="6147" max="6147" width="10.5703125" style="68" customWidth="1"/>
    <col min="6148" max="6148" width="13.5703125" style="68" customWidth="1"/>
    <col min="6149" max="6399" width="8.85546875" style="68"/>
    <col min="6400" max="6400" width="6.42578125" style="68" customWidth="1"/>
    <col min="6401" max="6401" width="57.42578125" style="68" customWidth="1"/>
    <col min="6402" max="6402" width="10" style="68" customWidth="1"/>
    <col min="6403" max="6403" width="10.5703125" style="68" customWidth="1"/>
    <col min="6404" max="6404" width="13.5703125" style="68" customWidth="1"/>
    <col min="6405" max="6655" width="8.85546875" style="68"/>
    <col min="6656" max="6656" width="6.42578125" style="68" customWidth="1"/>
    <col min="6657" max="6657" width="57.42578125" style="68" customWidth="1"/>
    <col min="6658" max="6658" width="10" style="68" customWidth="1"/>
    <col min="6659" max="6659" width="10.5703125" style="68" customWidth="1"/>
    <col min="6660" max="6660" width="13.5703125" style="68" customWidth="1"/>
    <col min="6661" max="6911" width="8.85546875" style="68"/>
    <col min="6912" max="6912" width="6.42578125" style="68" customWidth="1"/>
    <col min="6913" max="6913" width="57.42578125" style="68" customWidth="1"/>
    <col min="6914" max="6914" width="10" style="68" customWidth="1"/>
    <col min="6915" max="6915" width="10.5703125" style="68" customWidth="1"/>
    <col min="6916" max="6916" width="13.5703125" style="68" customWidth="1"/>
    <col min="6917" max="7167" width="8.85546875" style="68"/>
    <col min="7168" max="7168" width="6.42578125" style="68" customWidth="1"/>
    <col min="7169" max="7169" width="57.42578125" style="68" customWidth="1"/>
    <col min="7170" max="7170" width="10" style="68" customWidth="1"/>
    <col min="7171" max="7171" width="10.5703125" style="68" customWidth="1"/>
    <col min="7172" max="7172" width="13.5703125" style="68" customWidth="1"/>
    <col min="7173" max="7423" width="8.85546875" style="68"/>
    <col min="7424" max="7424" width="6.42578125" style="68" customWidth="1"/>
    <col min="7425" max="7425" width="57.42578125" style="68" customWidth="1"/>
    <col min="7426" max="7426" width="10" style="68" customWidth="1"/>
    <col min="7427" max="7427" width="10.5703125" style="68" customWidth="1"/>
    <col min="7428" max="7428" width="13.5703125" style="68" customWidth="1"/>
    <col min="7429" max="7679" width="8.85546875" style="68"/>
    <col min="7680" max="7680" width="6.42578125" style="68" customWidth="1"/>
    <col min="7681" max="7681" width="57.42578125" style="68" customWidth="1"/>
    <col min="7682" max="7682" width="10" style="68" customWidth="1"/>
    <col min="7683" max="7683" width="10.5703125" style="68" customWidth="1"/>
    <col min="7684" max="7684" width="13.5703125" style="68" customWidth="1"/>
    <col min="7685" max="7935" width="8.85546875" style="68"/>
    <col min="7936" max="7936" width="6.42578125" style="68" customWidth="1"/>
    <col min="7937" max="7937" width="57.42578125" style="68" customWidth="1"/>
    <col min="7938" max="7938" width="10" style="68" customWidth="1"/>
    <col min="7939" max="7939" width="10.5703125" style="68" customWidth="1"/>
    <col min="7940" max="7940" width="13.5703125" style="68" customWidth="1"/>
    <col min="7941" max="8191" width="8.85546875" style="68"/>
    <col min="8192" max="8192" width="6.42578125" style="68" customWidth="1"/>
    <col min="8193" max="8193" width="57.42578125" style="68" customWidth="1"/>
    <col min="8194" max="8194" width="10" style="68" customWidth="1"/>
    <col min="8195" max="8195" width="10.5703125" style="68" customWidth="1"/>
    <col min="8196" max="8196" width="13.5703125" style="68" customWidth="1"/>
    <col min="8197" max="8447" width="8.85546875" style="68"/>
    <col min="8448" max="8448" width="6.42578125" style="68" customWidth="1"/>
    <col min="8449" max="8449" width="57.42578125" style="68" customWidth="1"/>
    <col min="8450" max="8450" width="10" style="68" customWidth="1"/>
    <col min="8451" max="8451" width="10.5703125" style="68" customWidth="1"/>
    <col min="8452" max="8452" width="13.5703125" style="68" customWidth="1"/>
    <col min="8453" max="8703" width="8.85546875" style="68"/>
    <col min="8704" max="8704" width="6.42578125" style="68" customWidth="1"/>
    <col min="8705" max="8705" width="57.42578125" style="68" customWidth="1"/>
    <col min="8706" max="8706" width="10" style="68" customWidth="1"/>
    <col min="8707" max="8707" width="10.5703125" style="68" customWidth="1"/>
    <col min="8708" max="8708" width="13.5703125" style="68" customWidth="1"/>
    <col min="8709" max="8959" width="8.85546875" style="68"/>
    <col min="8960" max="8960" width="6.42578125" style="68" customWidth="1"/>
    <col min="8961" max="8961" width="57.42578125" style="68" customWidth="1"/>
    <col min="8962" max="8962" width="10" style="68" customWidth="1"/>
    <col min="8963" max="8963" width="10.5703125" style="68" customWidth="1"/>
    <col min="8964" max="8964" width="13.5703125" style="68" customWidth="1"/>
    <col min="8965" max="9215" width="8.85546875" style="68"/>
    <col min="9216" max="9216" width="6.42578125" style="68" customWidth="1"/>
    <col min="9217" max="9217" width="57.42578125" style="68" customWidth="1"/>
    <col min="9218" max="9218" width="10" style="68" customWidth="1"/>
    <col min="9219" max="9219" width="10.5703125" style="68" customWidth="1"/>
    <col min="9220" max="9220" width="13.5703125" style="68" customWidth="1"/>
    <col min="9221" max="9471" width="8.85546875" style="68"/>
    <col min="9472" max="9472" width="6.42578125" style="68" customWidth="1"/>
    <col min="9473" max="9473" width="57.42578125" style="68" customWidth="1"/>
    <col min="9474" max="9474" width="10" style="68" customWidth="1"/>
    <col min="9475" max="9475" width="10.5703125" style="68" customWidth="1"/>
    <col min="9476" max="9476" width="13.5703125" style="68" customWidth="1"/>
    <col min="9477" max="9727" width="8.85546875" style="68"/>
    <col min="9728" max="9728" width="6.42578125" style="68" customWidth="1"/>
    <col min="9729" max="9729" width="57.42578125" style="68" customWidth="1"/>
    <col min="9730" max="9730" width="10" style="68" customWidth="1"/>
    <col min="9731" max="9731" width="10.5703125" style="68" customWidth="1"/>
    <col min="9732" max="9732" width="13.5703125" style="68" customWidth="1"/>
    <col min="9733" max="9983" width="8.85546875" style="68"/>
    <col min="9984" max="9984" width="6.42578125" style="68" customWidth="1"/>
    <col min="9985" max="9985" width="57.42578125" style="68" customWidth="1"/>
    <col min="9986" max="9986" width="10" style="68" customWidth="1"/>
    <col min="9987" max="9987" width="10.5703125" style="68" customWidth="1"/>
    <col min="9988" max="9988" width="13.5703125" style="68" customWidth="1"/>
    <col min="9989" max="10239" width="8.85546875" style="68"/>
    <col min="10240" max="10240" width="6.42578125" style="68" customWidth="1"/>
    <col min="10241" max="10241" width="57.42578125" style="68" customWidth="1"/>
    <col min="10242" max="10242" width="10" style="68" customWidth="1"/>
    <col min="10243" max="10243" width="10.5703125" style="68" customWidth="1"/>
    <col min="10244" max="10244" width="13.5703125" style="68" customWidth="1"/>
    <col min="10245" max="10495" width="8.85546875" style="68"/>
    <col min="10496" max="10496" width="6.42578125" style="68" customWidth="1"/>
    <col min="10497" max="10497" width="57.42578125" style="68" customWidth="1"/>
    <col min="10498" max="10498" width="10" style="68" customWidth="1"/>
    <col min="10499" max="10499" width="10.5703125" style="68" customWidth="1"/>
    <col min="10500" max="10500" width="13.5703125" style="68" customWidth="1"/>
    <col min="10501" max="10751" width="8.85546875" style="68"/>
    <col min="10752" max="10752" width="6.42578125" style="68" customWidth="1"/>
    <col min="10753" max="10753" width="57.42578125" style="68" customWidth="1"/>
    <col min="10754" max="10754" width="10" style="68" customWidth="1"/>
    <col min="10755" max="10755" width="10.5703125" style="68" customWidth="1"/>
    <col min="10756" max="10756" width="13.5703125" style="68" customWidth="1"/>
    <col min="10757" max="11007" width="8.85546875" style="68"/>
    <col min="11008" max="11008" width="6.42578125" style="68" customWidth="1"/>
    <col min="11009" max="11009" width="57.42578125" style="68" customWidth="1"/>
    <col min="11010" max="11010" width="10" style="68" customWidth="1"/>
    <col min="11011" max="11011" width="10.5703125" style="68" customWidth="1"/>
    <col min="11012" max="11012" width="13.5703125" style="68" customWidth="1"/>
    <col min="11013" max="11263" width="8.85546875" style="68"/>
    <col min="11264" max="11264" width="6.42578125" style="68" customWidth="1"/>
    <col min="11265" max="11265" width="57.42578125" style="68" customWidth="1"/>
    <col min="11266" max="11266" width="10" style="68" customWidth="1"/>
    <col min="11267" max="11267" width="10.5703125" style="68" customWidth="1"/>
    <col min="11268" max="11268" width="13.5703125" style="68" customWidth="1"/>
    <col min="11269" max="11519" width="8.85546875" style="68"/>
    <col min="11520" max="11520" width="6.42578125" style="68" customWidth="1"/>
    <col min="11521" max="11521" width="57.42578125" style="68" customWidth="1"/>
    <col min="11522" max="11522" width="10" style="68" customWidth="1"/>
    <col min="11523" max="11523" width="10.5703125" style="68" customWidth="1"/>
    <col min="11524" max="11524" width="13.5703125" style="68" customWidth="1"/>
    <col min="11525" max="11775" width="8.85546875" style="68"/>
    <col min="11776" max="11776" width="6.42578125" style="68" customWidth="1"/>
    <col min="11777" max="11777" width="57.42578125" style="68" customWidth="1"/>
    <col min="11778" max="11778" width="10" style="68" customWidth="1"/>
    <col min="11779" max="11779" width="10.5703125" style="68" customWidth="1"/>
    <col min="11780" max="11780" width="13.5703125" style="68" customWidth="1"/>
    <col min="11781" max="12031" width="8.85546875" style="68"/>
    <col min="12032" max="12032" width="6.42578125" style="68" customWidth="1"/>
    <col min="12033" max="12033" width="57.42578125" style="68" customWidth="1"/>
    <col min="12034" max="12034" width="10" style="68" customWidth="1"/>
    <col min="12035" max="12035" width="10.5703125" style="68" customWidth="1"/>
    <col min="12036" max="12036" width="13.5703125" style="68" customWidth="1"/>
    <col min="12037" max="12287" width="8.85546875" style="68"/>
    <col min="12288" max="12288" width="6.42578125" style="68" customWidth="1"/>
    <col min="12289" max="12289" width="57.42578125" style="68" customWidth="1"/>
    <col min="12290" max="12290" width="10" style="68" customWidth="1"/>
    <col min="12291" max="12291" width="10.5703125" style="68" customWidth="1"/>
    <col min="12292" max="12292" width="13.5703125" style="68" customWidth="1"/>
    <col min="12293" max="12543" width="8.85546875" style="68"/>
    <col min="12544" max="12544" width="6.42578125" style="68" customWidth="1"/>
    <col min="12545" max="12545" width="57.42578125" style="68" customWidth="1"/>
    <col min="12546" max="12546" width="10" style="68" customWidth="1"/>
    <col min="12547" max="12547" width="10.5703125" style="68" customWidth="1"/>
    <col min="12548" max="12548" width="13.5703125" style="68" customWidth="1"/>
    <col min="12549" max="12799" width="8.85546875" style="68"/>
    <col min="12800" max="12800" width="6.42578125" style="68" customWidth="1"/>
    <col min="12801" max="12801" width="57.42578125" style="68" customWidth="1"/>
    <col min="12802" max="12802" width="10" style="68" customWidth="1"/>
    <col min="12803" max="12803" width="10.5703125" style="68" customWidth="1"/>
    <col min="12804" max="12804" width="13.5703125" style="68" customWidth="1"/>
    <col min="12805" max="13055" width="8.85546875" style="68"/>
    <col min="13056" max="13056" width="6.42578125" style="68" customWidth="1"/>
    <col min="13057" max="13057" width="57.42578125" style="68" customWidth="1"/>
    <col min="13058" max="13058" width="10" style="68" customWidth="1"/>
    <col min="13059" max="13059" width="10.5703125" style="68" customWidth="1"/>
    <col min="13060" max="13060" width="13.5703125" style="68" customWidth="1"/>
    <col min="13061" max="13311" width="8.85546875" style="68"/>
    <col min="13312" max="13312" width="6.42578125" style="68" customWidth="1"/>
    <col min="13313" max="13313" width="57.42578125" style="68" customWidth="1"/>
    <col min="13314" max="13314" width="10" style="68" customWidth="1"/>
    <col min="13315" max="13315" width="10.5703125" style="68" customWidth="1"/>
    <col min="13316" max="13316" width="13.5703125" style="68" customWidth="1"/>
    <col min="13317" max="13567" width="8.85546875" style="68"/>
    <col min="13568" max="13568" width="6.42578125" style="68" customWidth="1"/>
    <col min="13569" max="13569" width="57.42578125" style="68" customWidth="1"/>
    <col min="13570" max="13570" width="10" style="68" customWidth="1"/>
    <col min="13571" max="13571" width="10.5703125" style="68" customWidth="1"/>
    <col min="13572" max="13572" width="13.5703125" style="68" customWidth="1"/>
    <col min="13573" max="13823" width="8.85546875" style="68"/>
    <col min="13824" max="13824" width="6.42578125" style="68" customWidth="1"/>
    <col min="13825" max="13825" width="57.42578125" style="68" customWidth="1"/>
    <col min="13826" max="13826" width="10" style="68" customWidth="1"/>
    <col min="13827" max="13827" width="10.5703125" style="68" customWidth="1"/>
    <col min="13828" max="13828" width="13.5703125" style="68" customWidth="1"/>
    <col min="13829" max="14079" width="8.85546875" style="68"/>
    <col min="14080" max="14080" width="6.42578125" style="68" customWidth="1"/>
    <col min="14081" max="14081" width="57.42578125" style="68" customWidth="1"/>
    <col min="14082" max="14082" width="10" style="68" customWidth="1"/>
    <col min="14083" max="14083" width="10.5703125" style="68" customWidth="1"/>
    <col min="14084" max="14084" width="13.5703125" style="68" customWidth="1"/>
    <col min="14085" max="14335" width="8.85546875" style="68"/>
    <col min="14336" max="14336" width="6.42578125" style="68" customWidth="1"/>
    <col min="14337" max="14337" width="57.42578125" style="68" customWidth="1"/>
    <col min="14338" max="14338" width="10" style="68" customWidth="1"/>
    <col min="14339" max="14339" width="10.5703125" style="68" customWidth="1"/>
    <col min="14340" max="14340" width="13.5703125" style="68" customWidth="1"/>
    <col min="14341" max="14591" width="8.85546875" style="68"/>
    <col min="14592" max="14592" width="6.42578125" style="68" customWidth="1"/>
    <col min="14593" max="14593" width="57.42578125" style="68" customWidth="1"/>
    <col min="14594" max="14594" width="10" style="68" customWidth="1"/>
    <col min="14595" max="14595" width="10.5703125" style="68" customWidth="1"/>
    <col min="14596" max="14596" width="13.5703125" style="68" customWidth="1"/>
    <col min="14597" max="14847" width="8.85546875" style="68"/>
    <col min="14848" max="14848" width="6.42578125" style="68" customWidth="1"/>
    <col min="14849" max="14849" width="57.42578125" style="68" customWidth="1"/>
    <col min="14850" max="14850" width="10" style="68" customWidth="1"/>
    <col min="14851" max="14851" width="10.5703125" style="68" customWidth="1"/>
    <col min="14852" max="14852" width="13.5703125" style="68" customWidth="1"/>
    <col min="14853" max="15103" width="8.85546875" style="68"/>
    <col min="15104" max="15104" width="6.42578125" style="68" customWidth="1"/>
    <col min="15105" max="15105" width="57.42578125" style="68" customWidth="1"/>
    <col min="15106" max="15106" width="10" style="68" customWidth="1"/>
    <col min="15107" max="15107" width="10.5703125" style="68" customWidth="1"/>
    <col min="15108" max="15108" width="13.5703125" style="68" customWidth="1"/>
    <col min="15109" max="15359" width="8.85546875" style="68"/>
    <col min="15360" max="15360" width="6.42578125" style="68" customWidth="1"/>
    <col min="15361" max="15361" width="57.42578125" style="68" customWidth="1"/>
    <col min="15362" max="15362" width="10" style="68" customWidth="1"/>
    <col min="15363" max="15363" width="10.5703125" style="68" customWidth="1"/>
    <col min="15364" max="15364" width="13.5703125" style="68" customWidth="1"/>
    <col min="15365" max="15615" width="8.85546875" style="68"/>
    <col min="15616" max="15616" width="6.42578125" style="68" customWidth="1"/>
    <col min="15617" max="15617" width="57.42578125" style="68" customWidth="1"/>
    <col min="15618" max="15618" width="10" style="68" customWidth="1"/>
    <col min="15619" max="15619" width="10.5703125" style="68" customWidth="1"/>
    <col min="15620" max="15620" width="13.5703125" style="68" customWidth="1"/>
    <col min="15621" max="15871" width="8.85546875" style="68"/>
    <col min="15872" max="15872" width="6.42578125" style="68" customWidth="1"/>
    <col min="15873" max="15873" width="57.42578125" style="68" customWidth="1"/>
    <col min="15874" max="15874" width="10" style="68" customWidth="1"/>
    <col min="15875" max="15875" width="10.5703125" style="68" customWidth="1"/>
    <col min="15876" max="15876" width="13.5703125" style="68" customWidth="1"/>
    <col min="15877" max="16127" width="8.85546875" style="68"/>
    <col min="16128" max="16128" width="6.42578125" style="68" customWidth="1"/>
    <col min="16129" max="16129" width="57.42578125" style="68" customWidth="1"/>
    <col min="16130" max="16130" width="10" style="68" customWidth="1"/>
    <col min="16131" max="16131" width="10.5703125" style="68" customWidth="1"/>
    <col min="16132" max="16132" width="13.5703125" style="68" customWidth="1"/>
    <col min="16133" max="16384" width="8.85546875" style="68"/>
  </cols>
  <sheetData>
    <row r="1" spans="1:9" ht="15.75">
      <c r="D1" s="69" t="s">
        <v>50</v>
      </c>
    </row>
    <row r="2" spans="1:9" ht="15.75">
      <c r="A2" s="102" t="s">
        <v>51</v>
      </c>
      <c r="B2" s="102"/>
      <c r="C2" s="102"/>
      <c r="D2" s="102"/>
    </row>
    <row r="3" spans="1:9" ht="15.75">
      <c r="A3" s="102" t="s">
        <v>52</v>
      </c>
      <c r="B3" s="102"/>
      <c r="C3" s="102"/>
      <c r="D3" s="102"/>
    </row>
    <row r="4" spans="1:9" ht="15.75">
      <c r="A4" s="103"/>
      <c r="B4" s="104"/>
      <c r="C4" s="104"/>
      <c r="D4" s="104"/>
    </row>
    <row r="5" spans="1:9" s="72" customFormat="1" ht="15.75">
      <c r="A5" s="70"/>
      <c r="B5" s="71"/>
      <c r="C5" s="105" t="s">
        <v>53</v>
      </c>
      <c r="D5" s="105"/>
    </row>
    <row r="6" spans="1:9" s="75" customFormat="1" ht="47.25">
      <c r="A6" s="73" t="s">
        <v>5</v>
      </c>
      <c r="B6" s="73" t="s">
        <v>54</v>
      </c>
      <c r="C6" s="74" t="s">
        <v>55</v>
      </c>
      <c r="D6" s="73" t="s">
        <v>56</v>
      </c>
    </row>
    <row r="7" spans="1:9" s="75" customFormat="1" ht="29.25" customHeight="1">
      <c r="A7" s="76"/>
      <c r="B7" s="76" t="s">
        <v>40</v>
      </c>
      <c r="C7" s="77">
        <f>C8+C10+C12+C14+C16+C18+C20</f>
        <v>7</v>
      </c>
      <c r="D7" s="77">
        <f>D8+D10+D12+D14+D16+D18+D20</f>
        <v>112000</v>
      </c>
    </row>
    <row r="8" spans="1:9" s="75" customFormat="1" ht="29.25" customHeight="1">
      <c r="A8" s="78">
        <v>1</v>
      </c>
      <c r="B8" s="79" t="s">
        <v>57</v>
      </c>
      <c r="C8" s="80">
        <v>1</v>
      </c>
      <c r="D8" s="80">
        <v>16000</v>
      </c>
    </row>
    <row r="9" spans="1:9" s="75" customFormat="1" ht="29.25" customHeight="1">
      <c r="A9" s="78"/>
      <c r="B9" s="81" t="s">
        <v>58</v>
      </c>
      <c r="C9" s="80"/>
      <c r="D9" s="80"/>
    </row>
    <row r="10" spans="1:9" s="75" customFormat="1" ht="29.25" customHeight="1">
      <c r="A10" s="78">
        <v>2</v>
      </c>
      <c r="B10" s="79" t="s">
        <v>59</v>
      </c>
      <c r="C10" s="80">
        <v>1</v>
      </c>
      <c r="D10" s="80">
        <v>16000</v>
      </c>
    </row>
    <row r="11" spans="1:9" ht="29.25" customHeight="1">
      <c r="A11" s="82"/>
      <c r="B11" s="81" t="s">
        <v>60</v>
      </c>
      <c r="C11" s="83"/>
      <c r="D11" s="83"/>
    </row>
    <row r="12" spans="1:9" s="75" customFormat="1" ht="29.25" customHeight="1">
      <c r="A12" s="78">
        <v>3</v>
      </c>
      <c r="B12" s="84" t="s">
        <v>61</v>
      </c>
      <c r="C12" s="80">
        <v>1</v>
      </c>
      <c r="D12" s="80">
        <v>16000</v>
      </c>
    </row>
    <row r="13" spans="1:9" ht="29.25" customHeight="1">
      <c r="A13" s="78"/>
      <c r="B13" s="85" t="s">
        <v>62</v>
      </c>
      <c r="C13" s="83"/>
      <c r="D13" s="80"/>
    </row>
    <row r="14" spans="1:9" s="75" customFormat="1" ht="29.25" customHeight="1">
      <c r="A14" s="78">
        <v>4</v>
      </c>
      <c r="B14" s="84" t="s">
        <v>63</v>
      </c>
      <c r="C14" s="80">
        <v>1</v>
      </c>
      <c r="D14" s="80">
        <v>16000</v>
      </c>
    </row>
    <row r="15" spans="1:9" ht="29.25" customHeight="1">
      <c r="A15" s="78"/>
      <c r="B15" s="85" t="s">
        <v>64</v>
      </c>
      <c r="C15" s="83"/>
      <c r="D15" s="80"/>
    </row>
    <row r="16" spans="1:9" s="75" customFormat="1" ht="29.25" customHeight="1">
      <c r="A16" s="78">
        <v>5</v>
      </c>
      <c r="B16" s="84" t="s">
        <v>65</v>
      </c>
      <c r="C16" s="80">
        <v>1</v>
      </c>
      <c r="D16" s="80">
        <v>16000</v>
      </c>
      <c r="I16" s="75" t="s">
        <v>66</v>
      </c>
    </row>
    <row r="17" spans="1:4" ht="29.25" customHeight="1">
      <c r="A17" s="78"/>
      <c r="B17" s="85" t="s">
        <v>67</v>
      </c>
      <c r="C17" s="83"/>
      <c r="D17" s="80"/>
    </row>
    <row r="18" spans="1:4" s="75" customFormat="1" ht="29.25" customHeight="1">
      <c r="A18" s="78">
        <v>6</v>
      </c>
      <c r="B18" s="84" t="s">
        <v>68</v>
      </c>
      <c r="C18" s="80">
        <v>1</v>
      </c>
      <c r="D18" s="80">
        <v>16000</v>
      </c>
    </row>
    <row r="19" spans="1:4" ht="29.25" customHeight="1">
      <c r="A19" s="78"/>
      <c r="B19" s="85" t="s">
        <v>69</v>
      </c>
      <c r="C19" s="83"/>
      <c r="D19" s="80"/>
    </row>
    <row r="20" spans="1:4" s="75" customFormat="1" ht="29.25" customHeight="1">
      <c r="A20" s="82">
        <v>7</v>
      </c>
      <c r="B20" s="84" t="s">
        <v>70</v>
      </c>
      <c r="C20" s="80">
        <v>1</v>
      </c>
      <c r="D20" s="80">
        <v>16000</v>
      </c>
    </row>
    <row r="21" spans="1:4" s="90" customFormat="1" ht="29.25" customHeight="1">
      <c r="A21" s="86"/>
      <c r="B21" s="87" t="s">
        <v>71</v>
      </c>
      <c r="C21" s="88"/>
      <c r="D21" s="89"/>
    </row>
  </sheetData>
  <mergeCells count="4">
    <mergeCell ref="A2:D2"/>
    <mergeCell ref="A3:D3"/>
    <mergeCell ref="A4:D4"/>
    <mergeCell ref="C5:D5"/>
  </mergeCells>
  <pageMargins left="0.5" right="0.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2.9</vt:lpstr>
      <vt:lpstr>2.9 01</vt:lpstr>
      <vt:lpstr>'2.9'!Print_Area</vt:lpstr>
      <vt:lpstr>'2.9 01'!Print_Area</vt:lpstr>
      <vt:lpstr>'2.9'!Print_Titles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2024-08-02T03:18:22Z</cp:lastPrinted>
  <dcterms:created xsi:type="dcterms:W3CDTF">2024-07-20T12:07:07Z</dcterms:created>
  <dcterms:modified xsi:type="dcterms:W3CDTF">2024-08-02T03:19:11Z</dcterms:modified>
</cp:coreProperties>
</file>